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100" yWindow="0" windowWidth="15630" windowHeight="11760"/>
  </bookViews>
  <sheets>
    <sheet name="Sheet1" sheetId="1" r:id="rId1"/>
    <sheet name="Sheet2" sheetId="2" r:id="rId2"/>
    <sheet name="Sheet3" sheetId="3" r:id="rId3"/>
  </sheets>
  <definedNames>
    <definedName name="_xlnm.Print_Area" localSheetId="0">Sheet1!$A$4:$H$165</definedName>
  </definedNames>
  <calcPr calcId="145621"/>
</workbook>
</file>

<file path=xl/calcChain.xml><?xml version="1.0" encoding="utf-8"?>
<calcChain xmlns="http://schemas.openxmlformats.org/spreadsheetml/2006/main">
  <c r="I66" i="1" l="1"/>
  <c r="H65" i="1"/>
  <c r="H67" i="1"/>
  <c r="I59" i="1"/>
  <c r="H32" i="1"/>
  <c r="H11" i="1"/>
  <c r="E125" i="1" l="1"/>
  <c r="H117" i="1"/>
  <c r="H93" i="1"/>
  <c r="H92" i="1"/>
  <c r="H13" i="1"/>
  <c r="H35" i="1"/>
  <c r="H28" i="1" l="1"/>
  <c r="H34" i="1" l="1"/>
  <c r="I35" i="1" l="1"/>
  <c r="G120" i="1" l="1"/>
  <c r="B17" i="1" l="1"/>
  <c r="H44" i="1" l="1"/>
  <c r="H33" i="1"/>
  <c r="J33" i="1"/>
  <c r="I33" i="1"/>
  <c r="F125" i="1"/>
  <c r="I93" i="1"/>
  <c r="G121" i="1"/>
  <c r="G122" i="1"/>
  <c r="I76" i="1" l="1"/>
  <c r="H118" i="1" l="1"/>
  <c r="I92" i="1" l="1"/>
  <c r="E18" i="1" l="1"/>
  <c r="H116" i="1" l="1"/>
  <c r="H23" i="1" l="1"/>
  <c r="H36" i="1"/>
  <c r="H25" i="1"/>
  <c r="K33" i="1" l="1"/>
  <c r="H111" i="1"/>
  <c r="H26" i="1" l="1"/>
  <c r="I26" i="1" s="1"/>
  <c r="H30" i="1"/>
  <c r="H45" i="1"/>
  <c r="H51" i="1"/>
  <c r="H80" i="1"/>
  <c r="H142" i="1"/>
  <c r="H87" i="1" l="1"/>
  <c r="H90" i="1"/>
  <c r="F128" i="1"/>
  <c r="H82" i="1"/>
  <c r="H96" i="1"/>
  <c r="H94" i="1"/>
  <c r="H46" i="1"/>
  <c r="F127" i="1" s="1"/>
  <c r="H91" i="1" l="1"/>
  <c r="H88" i="1"/>
  <c r="H89" i="1"/>
  <c r="I82" i="1"/>
  <c r="H97" i="1"/>
  <c r="I97" i="1" s="1"/>
  <c r="G127" i="1"/>
  <c r="H124" i="1"/>
  <c r="H95" i="1"/>
  <c r="I95" i="1" s="1"/>
  <c r="I91" i="1"/>
  <c r="H53" i="1"/>
  <c r="H99" i="1" l="1"/>
  <c r="H133" i="1"/>
  <c r="H152" i="1" l="1"/>
  <c r="H154" i="1" s="1"/>
  <c r="H158" i="1" s="1"/>
  <c r="H164" i="1" l="1"/>
  <c r="I164" i="1" s="1"/>
  <c r="H160" i="1"/>
  <c r="H161" i="1"/>
  <c r="H165" i="1" l="1"/>
  <c r="I165" i="1" s="1"/>
</calcChain>
</file>

<file path=xl/comments1.xml><?xml version="1.0" encoding="utf-8"?>
<comments xmlns="http://schemas.openxmlformats.org/spreadsheetml/2006/main">
  <authors>
    <author>rlogan</author>
    <author>Jim Switzer</author>
    <author xml:space="preserve"> </author>
  </authors>
  <commentList>
    <comment ref="A7" authorId="0">
      <text>
        <r>
          <rPr>
            <b/>
            <sz val="8"/>
            <color indexed="81"/>
            <rFont val="Tahoma"/>
            <family val="2"/>
          </rPr>
          <t xml:space="preserve"> jswitzer:</t>
        </r>
        <r>
          <rPr>
            <sz val="8"/>
            <color indexed="81"/>
            <rFont val="Tahoma"/>
            <family val="2"/>
          </rPr>
          <t xml:space="preserve">
Based on  projections using  lastest version of the FCMAT LCFF calculator.  Figures are based on the May Revise budget proposal.</t>
        </r>
      </text>
    </comment>
    <comment ref="G7" authorId="0">
      <text>
        <r>
          <rPr>
            <b/>
            <sz val="8"/>
            <color indexed="81"/>
            <rFont val="Tahoma"/>
            <family val="2"/>
          </rPr>
          <t>rlogan:</t>
        </r>
        <r>
          <rPr>
            <sz val="8"/>
            <color indexed="81"/>
            <rFont val="Tahoma"/>
            <family val="2"/>
          </rPr>
          <t xml:space="preserve">
Based on  2014-2015 entitlements.</t>
        </r>
      </text>
    </comment>
    <comment ref="H11" authorId="1">
      <text>
        <r>
          <rPr>
            <b/>
            <sz val="8"/>
            <color indexed="81"/>
            <rFont val="Tahoma"/>
            <charset val="1"/>
          </rPr>
          <t>Jim Switzer:</t>
        </r>
        <r>
          <rPr>
            <sz val="8"/>
            <color indexed="81"/>
            <rFont val="Tahoma"/>
            <charset val="1"/>
          </rPr>
          <t xml:space="preserve">
One time funding on Governor's proposed Mayrevise, estimated conservatively at $500 per ADA. </t>
        </r>
      </text>
    </comment>
    <comment ref="H14" authorId="2">
      <text>
        <r>
          <rPr>
            <b/>
            <sz val="8"/>
            <color indexed="81"/>
            <rFont val="Tahoma"/>
            <family val="2"/>
          </rPr>
          <t>jswitzer :</t>
        </r>
        <r>
          <rPr>
            <sz val="8"/>
            <color indexed="81"/>
            <rFont val="Tahoma"/>
            <family val="2"/>
          </rPr>
          <t xml:space="preserve">
Lottery amount is based on 2014-2015
CDE projections.  
</t>
        </r>
      </text>
    </comment>
    <comment ref="E16" authorId="0">
      <text>
        <r>
          <rPr>
            <b/>
            <sz val="8"/>
            <color indexed="81"/>
            <rFont val="Tahoma"/>
            <family val="2"/>
          </rPr>
          <t xml:space="preserve"> jswitzer:</t>
        </r>
        <r>
          <rPr>
            <sz val="8"/>
            <color indexed="81"/>
            <rFont val="Tahoma"/>
            <family val="2"/>
          </rPr>
          <t xml:space="preserve">
Projected % of LCFF funding from MCOE projections of 2014-2015 funding. </t>
        </r>
      </text>
    </comment>
    <comment ref="B17" authorId="0">
      <text>
        <r>
          <rPr>
            <b/>
            <sz val="8"/>
            <color indexed="81"/>
            <rFont val="Tahoma"/>
            <family val="2"/>
          </rPr>
          <t xml:space="preserve"> jswitzer:</t>
        </r>
        <r>
          <rPr>
            <sz val="8"/>
            <color indexed="81"/>
            <rFont val="Tahoma"/>
            <family val="2"/>
          </rPr>
          <t xml:space="preserve">
Based on 2014-2015 P-2 ADA 
</t>
        </r>
      </text>
    </comment>
    <comment ref="E17" authorId="0">
      <text>
        <r>
          <rPr>
            <b/>
            <sz val="8"/>
            <color indexed="81"/>
            <rFont val="Tahoma"/>
            <family val="2"/>
          </rPr>
          <t xml:space="preserve"> jswitzer:</t>
        </r>
        <r>
          <rPr>
            <sz val="8"/>
            <color indexed="81"/>
            <rFont val="Tahoma"/>
            <family val="2"/>
          </rPr>
          <t xml:space="preserve">
Projected % of LCFF funding from local property taxes based on MCOE projections.</t>
        </r>
      </text>
    </comment>
    <comment ref="H32" authorId="1">
      <text>
        <r>
          <rPr>
            <b/>
            <sz val="8"/>
            <color indexed="81"/>
            <rFont val="Tahoma"/>
            <charset val="1"/>
          </rPr>
          <t>Jim Switzer:</t>
        </r>
        <r>
          <rPr>
            <sz val="8"/>
            <color indexed="81"/>
            <rFont val="Tahoma"/>
            <charset val="1"/>
          </rPr>
          <t xml:space="preserve">
Includes Mandate Block Grant and also one time Common Core funding proposed in the Giovernor's May Revise.  </t>
        </r>
      </text>
    </comment>
    <comment ref="H35" authorId="0">
      <text>
        <r>
          <rPr>
            <b/>
            <sz val="8"/>
            <color indexed="81"/>
            <rFont val="Tahoma"/>
            <family val="2"/>
          </rPr>
          <t xml:space="preserve"> jswitzer:
</t>
        </r>
        <r>
          <rPr>
            <sz val="8"/>
            <color indexed="81"/>
            <rFont val="Tahoma"/>
            <family val="2"/>
          </rPr>
          <t xml:space="preserve">Estimate of misc. state programs not included in general funding including Charter School Facility  ,  $102000
</t>
        </r>
      </text>
    </comment>
    <comment ref="H41" authorId="2">
      <text>
        <r>
          <rPr>
            <b/>
            <sz val="8"/>
            <color indexed="81"/>
            <rFont val="Tahoma"/>
            <family val="2"/>
          </rPr>
          <t>jswitzer :</t>
        </r>
        <r>
          <rPr>
            <sz val="8"/>
            <color indexed="81"/>
            <rFont val="Tahoma"/>
            <family val="2"/>
          </rPr>
          <t xml:space="preserve">
Based on 2014-2015 projections.</t>
        </r>
      </text>
    </comment>
    <comment ref="H44" authorId="0">
      <text>
        <r>
          <rPr>
            <b/>
            <sz val="8"/>
            <color indexed="81"/>
            <rFont val="Tahoma"/>
            <family val="2"/>
          </rPr>
          <t xml:space="preserve"> jswitzer:</t>
        </r>
        <r>
          <rPr>
            <sz val="8"/>
            <color indexed="81"/>
            <rFont val="Tahoma"/>
            <family val="2"/>
          </rPr>
          <t xml:space="preserve">
Per agreement with UUSD.
</t>
        </r>
      </text>
    </comment>
    <comment ref="D57" authorId="0">
      <text>
        <r>
          <rPr>
            <b/>
            <sz val="8"/>
            <color indexed="81"/>
            <rFont val="Tahoma"/>
            <family val="2"/>
          </rPr>
          <t xml:space="preserve"> jswitzer:</t>
        </r>
        <r>
          <rPr>
            <sz val="8"/>
            <color indexed="81"/>
            <rFont val="Tahoma"/>
            <family val="2"/>
          </rPr>
          <t xml:space="preserve">
Based on projected staffing levels and COLA of 3% certicifcated and 2% classified staff.
. </t>
        </r>
      </text>
    </comment>
    <comment ref="F65" authorId="0">
      <text>
        <r>
          <rPr>
            <b/>
            <sz val="8"/>
            <color indexed="81"/>
            <rFont val="Tahoma"/>
            <family val="2"/>
          </rPr>
          <t xml:space="preserve"> jswitzer:</t>
        </r>
        <r>
          <rPr>
            <sz val="8"/>
            <color indexed="81"/>
            <rFont val="Tahoma"/>
            <family val="2"/>
          </rPr>
          <t xml:space="preserve">
Number of full time equivalent positions with H&amp;W benefits.</t>
        </r>
      </text>
    </comment>
    <comment ref="B69" authorId="0">
      <text>
        <r>
          <rPr>
            <b/>
            <sz val="8"/>
            <color indexed="81"/>
            <rFont val="Tahoma"/>
            <family val="2"/>
          </rPr>
          <t xml:space="preserve"> jswitzer:</t>
        </r>
        <r>
          <rPr>
            <sz val="8"/>
            <color indexed="81"/>
            <rFont val="Tahoma"/>
            <family val="2"/>
          </rPr>
          <t xml:space="preserve">
Based on projected staffing levels and COLA of 3% certicifcated and 2% classified staff.
</t>
        </r>
      </text>
    </comment>
    <comment ref="F82" authorId="0">
      <text>
        <r>
          <rPr>
            <b/>
            <sz val="8"/>
            <color indexed="81"/>
            <rFont val="Tahoma"/>
            <family val="2"/>
          </rPr>
          <t xml:space="preserve"> jswitzer:</t>
        </r>
        <r>
          <rPr>
            <sz val="8"/>
            <color indexed="81"/>
            <rFont val="Tahoma"/>
            <family val="2"/>
          </rPr>
          <t xml:space="preserve">
Number of full-time positions with H&amp;W benefits.</t>
        </r>
      </text>
    </comment>
    <comment ref="F87" authorId="1">
      <text>
        <r>
          <rPr>
            <b/>
            <sz val="8"/>
            <color indexed="81"/>
            <rFont val="Tahoma"/>
            <family val="2"/>
          </rPr>
          <t>Jim Switzer:</t>
        </r>
        <r>
          <rPr>
            <sz val="8"/>
            <color indexed="81"/>
            <rFont val="Tahoma"/>
            <family val="2"/>
          </rPr>
          <t xml:space="preserve">
STRS contribution rate.</t>
        </r>
      </text>
    </comment>
    <comment ref="F88" authorId="2">
      <text>
        <r>
          <rPr>
            <b/>
            <sz val="8"/>
            <color indexed="81"/>
            <rFont val="Tahoma"/>
            <family val="2"/>
          </rPr>
          <t xml:space="preserve">jswitzer :
</t>
        </r>
        <r>
          <rPr>
            <sz val="8"/>
            <color indexed="81"/>
            <rFont val="Tahoma"/>
            <family val="2"/>
          </rPr>
          <t xml:space="preserve"> PERS contribution rate .</t>
        </r>
      </text>
    </comment>
    <comment ref="F92" authorId="2">
      <text>
        <r>
          <rPr>
            <b/>
            <sz val="8"/>
            <color indexed="81"/>
            <rFont val="Tahoma"/>
            <family val="2"/>
          </rPr>
          <t xml:space="preserve"> Jswitzer:
</t>
        </r>
        <r>
          <rPr>
            <sz val="8"/>
            <color indexed="81"/>
            <rFont val="Tahoma"/>
            <family val="2"/>
          </rPr>
          <t xml:space="preserve">Reflects  some increases in Dental and Vision health costs, no cost increase for health benefits again. </t>
        </r>
      </text>
    </comment>
    <comment ref="D102" authorId="2">
      <text>
        <r>
          <rPr>
            <b/>
            <sz val="8"/>
            <color indexed="81"/>
            <rFont val="Tahoma"/>
            <family val="2"/>
          </rPr>
          <t>jswitzer:</t>
        </r>
        <r>
          <rPr>
            <sz val="8"/>
            <color indexed="81"/>
            <rFont val="Tahoma"/>
            <family val="2"/>
          </rPr>
          <t xml:space="preserve">
Based on anticipated costs.  These categories have gone up with the one time funding of Common Core that is proposed by the governor, if does not pass  the State Budget, computer and textbookcosts may be trimmed down in the next budget.
 </t>
        </r>
      </text>
    </comment>
    <comment ref="D113" authorId="2">
      <text>
        <r>
          <rPr>
            <b/>
            <sz val="8"/>
            <color indexed="81"/>
            <rFont val="Tahoma"/>
            <family val="2"/>
          </rPr>
          <t>jswitzer :</t>
        </r>
        <r>
          <rPr>
            <sz val="8"/>
            <color indexed="81"/>
            <rFont val="Tahoma"/>
            <family val="2"/>
          </rPr>
          <t xml:space="preserve">
Based on 2014-2015 spending with increases in some categories as LCFF funding  is increased and one time common core funding is implemented. . </t>
        </r>
      </text>
    </comment>
    <comment ref="H113" authorId="2">
      <text>
        <r>
          <rPr>
            <b/>
            <sz val="8"/>
            <color indexed="81"/>
            <rFont val="Tahoma"/>
            <family val="2"/>
          </rPr>
          <t>jswitzer :</t>
        </r>
        <r>
          <rPr>
            <sz val="8"/>
            <color indexed="81"/>
            <rFont val="Tahoma"/>
            <family val="2"/>
          </rPr>
          <t xml:space="preserve">
From School Services estimates.</t>
        </r>
      </text>
    </comment>
    <comment ref="D124" authorId="2">
      <text>
        <r>
          <rPr>
            <b/>
            <sz val="8"/>
            <color indexed="81"/>
            <rFont val="Tahoma"/>
            <family val="2"/>
          </rPr>
          <t xml:space="preserve"> jswitzer:
have adjusted this category for increased spending as Common Core material becomes available online. 
</t>
        </r>
        <r>
          <rPr>
            <sz val="8"/>
            <color indexed="81"/>
            <rFont val="Tahoma"/>
            <family val="2"/>
          </rPr>
          <t xml:space="preserve">
</t>
        </r>
      </text>
    </comment>
    <comment ref="E125" authorId="0">
      <text>
        <r>
          <rPr>
            <b/>
            <sz val="8"/>
            <color indexed="81"/>
            <rFont val="Tahoma"/>
            <family val="2"/>
          </rPr>
          <t xml:space="preserve"> jswitzer:</t>
        </r>
        <r>
          <rPr>
            <sz val="8"/>
            <color indexed="81"/>
            <rFont val="Tahoma"/>
            <family val="2"/>
          </rPr>
          <t xml:space="preserve">
Based on 2014-2015 rate plus a 2.5% increase.</t>
        </r>
      </text>
    </comment>
    <comment ref="F128" authorId="2">
      <text>
        <r>
          <rPr>
            <b/>
            <sz val="8"/>
            <color indexed="81"/>
            <rFont val="Tahoma"/>
            <family val="2"/>
          </rPr>
          <t>jswitzer :</t>
        </r>
        <r>
          <rPr>
            <sz val="8"/>
            <color indexed="81"/>
            <rFont val="Tahoma"/>
            <family val="2"/>
          </rPr>
          <t xml:space="preserve">
Reflects 1% oversight fee for districts not providing "substantially rent-free facilities."</t>
        </r>
      </text>
    </comment>
    <comment ref="H131" authorId="2">
      <text>
        <r>
          <rPr>
            <b/>
            <sz val="8"/>
            <color indexed="81"/>
            <rFont val="Tahoma"/>
            <family val="2"/>
          </rPr>
          <t xml:space="preserve"> jswitzer:</t>
        </r>
        <r>
          <rPr>
            <sz val="8"/>
            <color indexed="81"/>
            <rFont val="Tahoma"/>
            <family val="2"/>
          </rPr>
          <t xml:space="preserve">
includes ERATE discount. </t>
        </r>
      </text>
    </comment>
  </commentList>
</comments>
</file>

<file path=xl/sharedStrings.xml><?xml version="1.0" encoding="utf-8"?>
<sst xmlns="http://schemas.openxmlformats.org/spreadsheetml/2006/main" count="212" uniqueCount="187">
  <si>
    <t>Budget Identity:</t>
  </si>
  <si>
    <t>Revenue:</t>
  </si>
  <si>
    <t>8290</t>
  </si>
  <si>
    <t>8550</t>
  </si>
  <si>
    <t>8560</t>
  </si>
  <si>
    <t>State Lottery</t>
  </si>
  <si>
    <t>8660</t>
  </si>
  <si>
    <t>Interest</t>
  </si>
  <si>
    <t>Other Local</t>
  </si>
  <si>
    <t>8979</t>
  </si>
  <si>
    <t>Lot/ ADA</t>
  </si>
  <si>
    <t>Expense:</t>
  </si>
  <si>
    <t>Certificated Salaries--1000 Series</t>
  </si>
  <si>
    <t>Total</t>
  </si>
  <si>
    <t>1100</t>
  </si>
  <si>
    <t>Teachers</t>
  </si>
  <si>
    <t>1300</t>
  </si>
  <si>
    <t>Cert Admin</t>
  </si>
  <si>
    <t>Classified Salaries--2000 Series</t>
  </si>
  <si>
    <t>2100</t>
  </si>
  <si>
    <t>2300</t>
  </si>
  <si>
    <t>2400</t>
  </si>
  <si>
    <t>Subtotal, 2000 Series</t>
  </si>
  <si>
    <t>Employee Benefits--3000 Series</t>
  </si>
  <si>
    <t>Amount</t>
  </si>
  <si>
    <t>3101</t>
  </si>
  <si>
    <t>STRS-Cert</t>
  </si>
  <si>
    <t>3302</t>
  </si>
  <si>
    <t>OASDI-Class</t>
  </si>
  <si>
    <t>3311</t>
  </si>
  <si>
    <t>Medicare-Cert</t>
  </si>
  <si>
    <t>3312</t>
  </si>
  <si>
    <t>Medicare-Class</t>
  </si>
  <si>
    <t>3401</t>
  </si>
  <si>
    <t>H&amp;W-Cert</t>
  </si>
  <si>
    <t>3402</t>
  </si>
  <si>
    <t>H&amp;W-Class</t>
  </si>
  <si>
    <t>3501</t>
  </si>
  <si>
    <t>3502</t>
  </si>
  <si>
    <t>SUI-Cert</t>
  </si>
  <si>
    <t>SUI-Class</t>
  </si>
  <si>
    <t>3601</t>
  </si>
  <si>
    <t>W Cmp-Cert</t>
  </si>
  <si>
    <t>3602</t>
  </si>
  <si>
    <t>W Cmp-Class</t>
  </si>
  <si>
    <t>Subtotal, 3000 Series</t>
  </si>
  <si>
    <t>4100</t>
  </si>
  <si>
    <t>Textbooks</t>
  </si>
  <si>
    <t>4200</t>
  </si>
  <si>
    <t>Books&amp; Ref Mtls</t>
  </si>
  <si>
    <t>4300</t>
  </si>
  <si>
    <t>Mtrls &amp; Sppls</t>
  </si>
  <si>
    <t>4700</t>
  </si>
  <si>
    <t>Food</t>
  </si>
  <si>
    <t>Subtotal, 4000 Series</t>
  </si>
  <si>
    <t>Books and Supplies--4000 Series</t>
  </si>
  <si>
    <t>Services and Other--5000 Series</t>
  </si>
  <si>
    <t>5200</t>
  </si>
  <si>
    <t>Travel &amp; Conferences</t>
  </si>
  <si>
    <t>5300</t>
  </si>
  <si>
    <t>Dues and Memberships</t>
  </si>
  <si>
    <t>5400</t>
  </si>
  <si>
    <t>Insurance</t>
  </si>
  <si>
    <t xml:space="preserve">5500 </t>
  </si>
  <si>
    <t>Operations &amp; Housekeeping</t>
  </si>
  <si>
    <t>5600</t>
  </si>
  <si>
    <t>Rentals, Leases &amp; Repairs</t>
  </si>
  <si>
    <t>Building Lease or Rent</t>
  </si>
  <si>
    <t>Land Lease</t>
  </si>
  <si>
    <t>Short Term Facility Rent</t>
  </si>
  <si>
    <t>Other Rentals &amp; Repairs</t>
  </si>
  <si>
    <t>5800</t>
  </si>
  <si>
    <t>Professional &amp; Consulting</t>
  </si>
  <si>
    <t>SE Encrchmt</t>
  </si>
  <si>
    <t>per ADA</t>
  </si>
  <si>
    <t>Payroll Exp</t>
  </si>
  <si>
    <t>District Oversight</t>
  </si>
  <si>
    <t xml:space="preserve">Other </t>
  </si>
  <si>
    <t>5900</t>
  </si>
  <si>
    <t>Communications</t>
  </si>
  <si>
    <t>Subtotal, 5000 Series</t>
  </si>
  <si>
    <t>Capital Outlay--6000 Series</t>
  </si>
  <si>
    <t>6200</t>
  </si>
  <si>
    <t>Building &amp; Building Improvements</t>
  </si>
  <si>
    <t>Subtotal, 6000 Series</t>
  </si>
  <si>
    <t>Other Outgoing--7000 Series</t>
  </si>
  <si>
    <t>7431-7439</t>
  </si>
  <si>
    <t>Debt Service</t>
  </si>
  <si>
    <t>Subtotal, 7000 Series</t>
  </si>
  <si>
    <t>Total Expense</t>
  </si>
  <si>
    <t>Increase (Decrease) in Fund Balance</t>
  </si>
  <si>
    <t>Beginning Fund Balance</t>
  </si>
  <si>
    <t>Ending Fund Balance</t>
  </si>
  <si>
    <t>Reserve Portion of Ending Fund Balance</t>
  </si>
  <si>
    <t xml:space="preserve">Unappropriated Portion of Ending Fund Balance </t>
  </si>
  <si>
    <t>8590</t>
  </si>
  <si>
    <t>Supplemental Instruction</t>
  </si>
  <si>
    <t>3202</t>
  </si>
  <si>
    <t>PERS- Class</t>
  </si>
  <si>
    <t>4400</t>
  </si>
  <si>
    <t>Prop 39 Transfer</t>
  </si>
  <si>
    <t>ADA 4-6</t>
  </si>
  <si>
    <t>ADA 7-8</t>
  </si>
  <si>
    <t>ADA Total</t>
  </si>
  <si>
    <t>Title I</t>
  </si>
  <si>
    <t>Title II</t>
  </si>
  <si>
    <t>Revenue Limit Sources 8010-8099:</t>
  </si>
  <si>
    <t>Prp Tx factor</t>
  </si>
  <si>
    <t>Blk Grnt factor</t>
  </si>
  <si>
    <t>Subtotal 8010-8099</t>
  </si>
  <si>
    <t>Subtotal 8100-8299</t>
  </si>
  <si>
    <t>Federal Revenues 8100-8299:</t>
  </si>
  <si>
    <t>Other State Revenues 8300-8599:</t>
  </si>
  <si>
    <t>Charter School In Lieu Prp Tax</t>
  </si>
  <si>
    <t>Other Local Revenues 8600-8799:</t>
  </si>
  <si>
    <t>Subtotal 8600-8799:</t>
  </si>
  <si>
    <t>Subtotal 8300-8599:</t>
  </si>
  <si>
    <t>Subtotal of Revenue 8010-8799</t>
  </si>
  <si>
    <t>Other Financing Sources 8910-8929, 8930-8979</t>
  </si>
  <si>
    <t>8781</t>
  </si>
  <si>
    <t xml:space="preserve">8972 </t>
  </si>
  <si>
    <t>Proceeds from Capital Leases</t>
  </si>
  <si>
    <t>All Other Financing Sources</t>
  </si>
  <si>
    <t>Subtotal Other Financing Sources 8910-8929, 8930-8979</t>
  </si>
  <si>
    <t>Total Revenue and Other Financing Sources:</t>
  </si>
  <si>
    <t>Noncapitalized Equipment</t>
  </si>
  <si>
    <t>6400</t>
  </si>
  <si>
    <t>Equipment</t>
  </si>
  <si>
    <t>Adjustment from prior yr</t>
  </si>
  <si>
    <t>8019</t>
  </si>
  <si>
    <t>8631</t>
  </si>
  <si>
    <t>Sale of Eq and Supplies</t>
  </si>
  <si>
    <t>8639</t>
  </si>
  <si>
    <t>Other Sales</t>
  </si>
  <si>
    <t>ADA 9-12</t>
  </si>
  <si>
    <t>Other State Rev</t>
  </si>
  <si>
    <t>Substitute / Intern</t>
  </si>
  <si>
    <t>2200</t>
  </si>
  <si>
    <t xml:space="preserve">Inst Aide </t>
  </si>
  <si>
    <t xml:space="preserve">Support </t>
  </si>
  <si>
    <t xml:space="preserve">Sup &amp; Admin </t>
  </si>
  <si>
    <t xml:space="preserve">Clerical, Tech, Office </t>
  </si>
  <si>
    <t>6170</t>
  </si>
  <si>
    <t>Site Improvements</t>
  </si>
  <si>
    <t xml:space="preserve">Cert Admin Supplemental </t>
  </si>
  <si>
    <t xml:space="preserve"> </t>
  </si>
  <si>
    <t>FTE for H&amp;W</t>
  </si>
  <si>
    <t>Inst Aide ( No Pers)</t>
  </si>
  <si>
    <t>Support (No Pers)</t>
  </si>
  <si>
    <t>Sup &amp; Admin ( No Pers)</t>
  </si>
  <si>
    <t>Clerical, Tech, Office ( No Pers)</t>
  </si>
  <si>
    <t>Federal Funds:</t>
  </si>
  <si>
    <t>8699</t>
  </si>
  <si>
    <t>8096</t>
  </si>
  <si>
    <t xml:space="preserve">SE </t>
  </si>
  <si>
    <t>Prior Yr Adj</t>
  </si>
  <si>
    <t xml:space="preserve">Accelerated Achievement Academy, </t>
  </si>
  <si>
    <t>CPI index</t>
  </si>
  <si>
    <t xml:space="preserve">Ed Jobs </t>
  </si>
  <si>
    <t>Health Ins Late Starts</t>
  </si>
  <si>
    <t>financial Stabilization Account</t>
  </si>
  <si>
    <t>Revolving Fund</t>
  </si>
  <si>
    <t>CPI  index</t>
  </si>
  <si>
    <t>with CPI applied</t>
  </si>
  <si>
    <t>Title 1 progran improvement services</t>
  </si>
  <si>
    <t>Subtotal, 1000 Series w/  STRS</t>
  </si>
  <si>
    <t>Teachers (No STRS)</t>
  </si>
  <si>
    <t>Subtotal, 1000 Series after  No STRS</t>
  </si>
  <si>
    <t>2012-2013 estimates</t>
  </si>
  <si>
    <t>EPA Funds</t>
  </si>
  <si>
    <t xml:space="preserve">average </t>
  </si>
  <si>
    <t>funding per ADA</t>
  </si>
  <si>
    <t>Technology</t>
  </si>
  <si>
    <t>LCFF Funding</t>
  </si>
  <si>
    <t>LCFF funding</t>
  </si>
  <si>
    <t>LCFF funding from state based on MCOE projections.</t>
  </si>
  <si>
    <t>8011</t>
  </si>
  <si>
    <t>Mandated Cost Reimbursements and Common core unrest</t>
  </si>
  <si>
    <t>Common Core unrest</t>
  </si>
  <si>
    <t>Ed tech grant</t>
  </si>
  <si>
    <t>Prop 39 planning money</t>
  </si>
  <si>
    <t>Title I, II</t>
  </si>
  <si>
    <t>Future STRS and PERS increases</t>
  </si>
  <si>
    <t>Mandate Block Grant</t>
  </si>
  <si>
    <t>CTC Teacher</t>
  </si>
  <si>
    <t>2015-2016</t>
  </si>
  <si>
    <t xml:space="preserve">Reserve for all others (future construction projects)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</si>
</sst>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43" formatCode="_(* #,##0.00_);_(* \(#,##0.00\);_(* &quot;-&quot;??_);_(@_)"/>
    <numFmt numFmtId="164" formatCode="0.000%"/>
    <numFmt numFmtId="165" formatCode="General_)"/>
  </numFmts>
  <fonts count="5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8"/>
      <color indexed="81"/>
      <name val="Tahoma"/>
      <family val="2"/>
    </font>
    <font>
      <sz val="10"/>
      <name val="Arial"/>
      <family val="2"/>
    </font>
    <font>
      <sz val="10"/>
      <color indexed="8"/>
      <name val="Arial"/>
      <family val="2"/>
    </font>
    <font>
      <sz val="10"/>
      <name val="Arial"/>
      <family val="2"/>
    </font>
    <font>
      <sz val="11"/>
      <color indexed="8"/>
      <name val="Calibri"/>
      <family val="2"/>
    </font>
    <font>
      <sz val="12"/>
      <color indexed="8"/>
      <name val="Arial"/>
      <family val="2"/>
    </font>
    <font>
      <sz val="11"/>
      <color indexed="9"/>
      <name val="Calibri"/>
      <family val="2"/>
    </font>
    <font>
      <sz val="12"/>
      <color indexed="9"/>
      <name val="Arial"/>
      <family val="2"/>
    </font>
    <font>
      <sz val="11"/>
      <color indexed="20"/>
      <name val="Calibri"/>
      <family val="2"/>
    </font>
    <font>
      <sz val="12"/>
      <color indexed="20"/>
      <name val="Arial"/>
      <family val="2"/>
    </font>
    <font>
      <b/>
      <sz val="11"/>
      <color indexed="52"/>
      <name val="Calibri"/>
      <family val="2"/>
    </font>
    <font>
      <b/>
      <sz val="12"/>
      <color indexed="52"/>
      <name val="Arial"/>
      <family val="2"/>
    </font>
    <font>
      <b/>
      <sz val="11"/>
      <color indexed="9"/>
      <name val="Calibri"/>
      <family val="2"/>
    </font>
    <font>
      <b/>
      <sz val="12"/>
      <color indexed="9"/>
      <name val="Arial"/>
      <family val="2"/>
    </font>
    <font>
      <sz val="10"/>
      <name val="Helv"/>
    </font>
    <font>
      <i/>
      <sz val="11"/>
      <color indexed="23"/>
      <name val="Calibri"/>
      <family val="2"/>
    </font>
    <font>
      <i/>
      <sz val="12"/>
      <color indexed="23"/>
      <name val="Arial"/>
      <family val="2"/>
    </font>
    <font>
      <sz val="11"/>
      <color indexed="17"/>
      <name val="Calibri"/>
      <family val="2"/>
    </font>
    <font>
      <sz val="12"/>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sz val="11"/>
      <color indexed="62"/>
      <name val="Calibri"/>
      <family val="2"/>
    </font>
    <font>
      <sz val="12"/>
      <color indexed="62"/>
      <name val="Arial"/>
      <family val="2"/>
    </font>
    <font>
      <sz val="11"/>
      <color indexed="52"/>
      <name val="Calibri"/>
      <family val="2"/>
    </font>
    <font>
      <sz val="12"/>
      <color indexed="52"/>
      <name val="Arial"/>
      <family val="2"/>
    </font>
    <font>
      <sz val="11"/>
      <color indexed="60"/>
      <name val="Calibri"/>
      <family val="2"/>
    </font>
    <font>
      <sz val="12"/>
      <color indexed="60"/>
      <name val="Arial"/>
      <family val="2"/>
    </font>
    <font>
      <sz val="10"/>
      <name val="SWISS"/>
    </font>
    <font>
      <sz val="10"/>
      <name val="Times New Roman"/>
      <family val="1"/>
    </font>
    <font>
      <sz val="10"/>
      <name val="MS Sans Serif"/>
      <family val="2"/>
    </font>
    <font>
      <sz val="12"/>
      <name val="Arial"/>
      <family val="2"/>
    </font>
    <font>
      <b/>
      <sz val="11"/>
      <color indexed="63"/>
      <name val="Calibri"/>
      <family val="2"/>
    </font>
    <font>
      <b/>
      <sz val="12"/>
      <color indexed="63"/>
      <name val="Arial"/>
      <family val="2"/>
    </font>
    <font>
      <b/>
      <sz val="18"/>
      <color indexed="56"/>
      <name val="Cambria"/>
      <family val="2"/>
    </font>
    <font>
      <b/>
      <sz val="11"/>
      <color indexed="8"/>
      <name val="Calibri"/>
      <family val="2"/>
    </font>
    <font>
      <b/>
      <sz val="12"/>
      <color indexed="8"/>
      <name val="Arial"/>
      <family val="2"/>
    </font>
    <font>
      <sz val="11"/>
      <color indexed="10"/>
      <name val="Calibri"/>
      <family val="2"/>
    </font>
    <font>
      <sz val="12"/>
      <color indexed="10"/>
      <name val="Arial"/>
      <family val="2"/>
    </font>
    <font>
      <sz val="8"/>
      <color indexed="81"/>
      <name val="Tahoma"/>
      <charset val="1"/>
    </font>
    <font>
      <b/>
      <sz val="8"/>
      <color indexed="81"/>
      <name val="Tahoma"/>
      <charset val="1"/>
    </font>
  </fonts>
  <fills count="2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051">
    <xf numFmtId="0" fontId="0"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0" fontId="7" fillId="0" borderId="0"/>
    <xf numFmtId="43" fontId="4" fillId="0" borderId="0" applyFont="0" applyFill="0" applyBorder="0" applyAlignment="0" applyProtection="0"/>
    <xf numFmtId="0" fontId="4" fillId="0" borderId="0"/>
    <xf numFmtId="0" fontId="4" fillId="0" borderId="0"/>
    <xf numFmtId="0" fontId="8" fillId="0" borderId="0"/>
    <xf numFmtId="9"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9" fillId="0" borderId="0"/>
    <xf numFmtId="43" fontId="4" fillId="0" borderId="0" applyFont="0" applyFill="0" applyBorder="0" applyAlignment="0" applyProtection="0"/>
    <xf numFmtId="9" fontId="4" fillId="0" borderId="0" applyFont="0" applyFill="0" applyBorder="0" applyAlignment="0" applyProtection="0"/>
    <xf numFmtId="0" fontId="9"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1" fillId="5" borderId="0" applyNumberFormat="0" applyBorder="0" applyAlignment="0" applyProtection="0"/>
    <xf numFmtId="0" fontId="10" fillId="5" borderId="0" applyNumberFormat="0" applyBorder="0" applyAlignment="0" applyProtection="0"/>
    <xf numFmtId="0" fontId="8"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1" fillId="6" borderId="0" applyNumberFormat="0" applyBorder="0" applyAlignment="0" applyProtection="0"/>
    <xf numFmtId="0" fontId="10" fillId="6" borderId="0" applyNumberFormat="0" applyBorder="0" applyAlignment="0" applyProtection="0"/>
    <xf numFmtId="0" fontId="8"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7" borderId="0" applyNumberFormat="0" applyBorder="0" applyAlignment="0" applyProtection="0"/>
    <xf numFmtId="0" fontId="10" fillId="7" borderId="0" applyNumberFormat="0" applyBorder="0" applyAlignment="0" applyProtection="0"/>
    <xf numFmtId="0" fontId="8"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1" fillId="8" borderId="0" applyNumberFormat="0" applyBorder="0" applyAlignment="0" applyProtection="0"/>
    <xf numFmtId="0" fontId="10" fillId="8" borderId="0" applyNumberFormat="0" applyBorder="0" applyAlignment="0" applyProtection="0"/>
    <xf numFmtId="0" fontId="8"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1" fillId="9" borderId="0" applyNumberFormat="0" applyBorder="0" applyAlignment="0" applyProtection="0"/>
    <xf numFmtId="0" fontId="10" fillId="9" borderId="0" applyNumberFormat="0" applyBorder="0" applyAlignment="0" applyProtection="0"/>
    <xf numFmtId="0" fontId="8"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1" fillId="10" borderId="0" applyNumberFormat="0" applyBorder="0" applyAlignment="0" applyProtection="0"/>
    <xf numFmtId="0" fontId="10" fillId="10" borderId="0" applyNumberFormat="0" applyBorder="0" applyAlignment="0" applyProtection="0"/>
    <xf numFmtId="0" fontId="8"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1" borderId="0" applyNumberFormat="0" applyBorder="0" applyAlignment="0" applyProtection="0"/>
    <xf numFmtId="0" fontId="10" fillId="11" borderId="0" applyNumberFormat="0" applyBorder="0" applyAlignment="0" applyProtection="0"/>
    <xf numFmtId="0" fontId="8"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12" borderId="0" applyNumberFormat="0" applyBorder="0" applyAlignment="0" applyProtection="0"/>
    <xf numFmtId="0" fontId="10" fillId="12" borderId="0" applyNumberFormat="0" applyBorder="0" applyAlignment="0" applyProtection="0"/>
    <xf numFmtId="0" fontId="8"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1" fillId="13" borderId="0" applyNumberFormat="0" applyBorder="0" applyAlignment="0" applyProtection="0"/>
    <xf numFmtId="0" fontId="10" fillId="13" borderId="0" applyNumberFormat="0" applyBorder="0" applyAlignment="0" applyProtection="0"/>
    <xf numFmtId="0" fontId="8"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1" fillId="8" borderId="0" applyNumberFormat="0" applyBorder="0" applyAlignment="0" applyProtection="0"/>
    <xf numFmtId="0" fontId="10" fillId="8" borderId="0" applyNumberFormat="0" applyBorder="0" applyAlignment="0" applyProtection="0"/>
    <xf numFmtId="0" fontId="8"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1" borderId="0" applyNumberFormat="0" applyBorder="0" applyAlignment="0" applyProtection="0"/>
    <xf numFmtId="0" fontId="10" fillId="11" borderId="0" applyNumberFormat="0" applyBorder="0" applyAlignment="0" applyProtection="0"/>
    <xf numFmtId="0" fontId="8"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4" borderId="0" applyNumberFormat="0" applyBorder="0" applyAlignment="0" applyProtection="0"/>
    <xf numFmtId="0" fontId="8"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2" fillId="15" borderId="0" applyNumberFormat="0" applyBorder="0" applyAlignment="0" applyProtection="0"/>
    <xf numFmtId="0" fontId="13"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3"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3"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3"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3"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3"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3"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4" fillId="6" borderId="0" applyNumberFormat="0" applyBorder="0" applyAlignment="0" applyProtection="0"/>
    <xf numFmtId="0" fontId="15"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18" fillId="24" borderId="3" applyNumberFormat="0" applyAlignment="0" applyProtection="0"/>
    <xf numFmtId="0" fontId="19" fillId="24" borderId="3" applyNumberFormat="0" applyAlignment="0" applyProtection="0"/>
    <xf numFmtId="0" fontId="18" fillId="24" borderId="3" applyNumberFormat="0" applyAlignment="0" applyProtection="0"/>
    <xf numFmtId="0" fontId="18" fillId="24" borderId="3"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0" fillId="0" borderId="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0" fillId="0" borderId="0"/>
    <xf numFmtId="0" fontId="23" fillId="7" borderId="0" applyNumberFormat="0" applyBorder="0" applyAlignment="0" applyProtection="0"/>
    <xf numFmtId="0" fontId="24"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5" fillId="0" borderId="4" applyNumberFormat="0" applyFill="0" applyAlignment="0" applyProtection="0"/>
    <xf numFmtId="0" fontId="26"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7" fillId="0" borderId="5" applyNumberFormat="0" applyFill="0" applyAlignment="0" applyProtection="0"/>
    <xf numFmtId="0" fontId="28"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9" fillId="0" borderId="6" applyNumberFormat="0" applyFill="0" applyAlignment="0" applyProtection="0"/>
    <xf numFmtId="0" fontId="30" fillId="0" borderId="6" applyNumberFormat="0" applyFill="0" applyAlignment="0" applyProtection="0"/>
    <xf numFmtId="0" fontId="29" fillId="0" borderId="6"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33" fillId="0" borderId="7" applyNumberFormat="0" applyFill="0" applyAlignment="0" applyProtection="0"/>
    <xf numFmtId="0" fontId="34" fillId="0" borderId="7" applyNumberFormat="0" applyFill="0" applyAlignment="0" applyProtection="0"/>
    <xf numFmtId="0" fontId="33" fillId="0" borderId="7" applyNumberFormat="0" applyFill="0" applyAlignment="0" applyProtection="0"/>
    <xf numFmtId="0" fontId="33" fillId="0" borderId="7" applyNumberFormat="0" applyFill="0" applyAlignment="0" applyProtection="0"/>
    <xf numFmtId="0" fontId="35" fillId="25" borderId="0" applyNumberFormat="0" applyBorder="0" applyAlignment="0" applyProtection="0"/>
    <xf numFmtId="0" fontId="36"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4"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165" fontId="20" fillId="0" borderId="0"/>
    <xf numFmtId="0" fontId="2" fillId="0" borderId="0"/>
    <xf numFmtId="0" fontId="2" fillId="0" borderId="0"/>
    <xf numFmtId="0" fontId="4"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 fillId="0" borderId="0">
      <alignment wrapText="1"/>
    </xf>
    <xf numFmtId="0" fontId="38" fillId="0" borderId="0"/>
    <xf numFmtId="0" fontId="37"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49" fontId="39"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wrapText="1"/>
    </xf>
    <xf numFmtId="0" fontId="40" fillId="0" borderId="0"/>
    <xf numFmtId="0" fontId="4" fillId="0" borderId="0"/>
    <xf numFmtId="0" fontId="4" fillId="0" borderId="0"/>
    <xf numFmtId="0" fontId="2" fillId="0" borderId="0"/>
    <xf numFmtId="0" fontId="2" fillId="0" borderId="0"/>
    <xf numFmtId="0" fontId="4" fillId="0" borderId="0"/>
    <xf numFmtId="0" fontId="2" fillId="0" borderId="0"/>
    <xf numFmtId="0" fontId="40" fillId="0" borderId="0"/>
    <xf numFmtId="0" fontId="2" fillId="0" borderId="0"/>
    <xf numFmtId="0" fontId="2" fillId="0" borderId="0"/>
    <xf numFmtId="0" fontId="8" fillId="0" borderId="0"/>
    <xf numFmtId="0" fontId="8" fillId="0" borderId="0"/>
    <xf numFmtId="0" fontId="2" fillId="0" borderId="0"/>
    <xf numFmtId="0" fontId="4" fillId="0" borderId="0"/>
    <xf numFmtId="0" fontId="8" fillId="0" borderId="0"/>
    <xf numFmtId="0" fontId="4" fillId="0" borderId="0"/>
    <xf numFmtId="0" fontId="2" fillId="0" borderId="0"/>
    <xf numFmtId="0" fontId="4" fillId="0" borderId="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2" fillId="4" borderId="1"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4"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2" fillId="0" borderId="0"/>
    <xf numFmtId="0" fontId="2" fillId="0" borderId="0"/>
    <xf numFmtId="0" fontId="2" fillId="0" borderId="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2" fillId="4" borderId="1"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2" fillId="0" borderId="0"/>
    <xf numFmtId="0" fontId="2" fillId="0" borderId="0"/>
    <xf numFmtId="0" fontId="2" fillId="0" borderId="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2" fillId="4" borderId="1"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2" fillId="0" borderId="0"/>
    <xf numFmtId="0" fontId="2" fillId="0" borderId="0"/>
    <xf numFmtId="0" fontId="2" fillId="0" borderId="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2" fillId="4" borderId="1"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2" fillId="0" borderId="0"/>
    <xf numFmtId="0" fontId="2" fillId="0" borderId="0"/>
    <xf numFmtId="0" fontId="2" fillId="0" borderId="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41" fillId="23" borderId="9" applyNumberFormat="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6" fillId="23" borderId="2" applyNumberForma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32" fillId="10"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31" fillId="10"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32" fillId="10" borderId="2" applyNumberFormat="0" applyAlignment="0" applyProtection="0"/>
    <xf numFmtId="0" fontId="17"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16" fillId="23" borderId="2" applyNumberFormat="0" applyAlignment="0" applyProtection="0"/>
    <xf numFmtId="43" fontId="2" fillId="0" borderId="0" applyFont="0" applyFill="0" applyBorder="0" applyAlignment="0" applyProtection="0"/>
    <xf numFmtId="0" fontId="10" fillId="26" borderId="8"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6" fillId="23" borderId="2" applyNumberFormat="0" applyAlignment="0" applyProtection="0"/>
    <xf numFmtId="43" fontId="2" fillId="0" borderId="0" applyFont="0" applyFill="0" applyBorder="0" applyAlignment="0" applyProtection="0"/>
    <xf numFmtId="0" fontId="11" fillId="26" borderId="8" applyNumberFormat="0" applyFont="0" applyAlignment="0" applyProtection="0"/>
    <xf numFmtId="0" fontId="4" fillId="26" borderId="8" applyNumberFormat="0" applyFont="0" applyAlignment="0" applyProtection="0"/>
    <xf numFmtId="43" fontId="2" fillId="0" borderId="0" applyFont="0" applyFill="0" applyBorder="0" applyAlignment="0" applyProtection="0"/>
    <xf numFmtId="0" fontId="16" fillId="23" borderId="2" applyNumberFormat="0" applyAlignment="0" applyProtection="0"/>
    <xf numFmtId="0" fontId="17" fillId="23" borderId="2" applyNumberFormat="0" applyAlignment="0" applyProtection="0"/>
    <xf numFmtId="44" fontId="2" fillId="0" borderId="0" applyFont="0" applyFill="0" applyBorder="0" applyAlignment="0" applyProtection="0"/>
    <xf numFmtId="0" fontId="16" fillId="23" borderId="2" applyNumberFormat="0" applyAlignment="0" applyProtection="0"/>
    <xf numFmtId="44" fontId="2" fillId="0" borderId="0" applyFont="0" applyFill="0" applyBorder="0" applyAlignment="0" applyProtection="0"/>
    <xf numFmtId="0" fontId="45" fillId="0" borderId="10" applyNumberFormat="0" applyFill="0" applyAlignment="0" applyProtection="0"/>
    <xf numFmtId="44" fontId="2" fillId="0" borderId="0" applyFont="0" applyFill="0" applyBorder="0" applyAlignment="0" applyProtection="0"/>
    <xf numFmtId="0" fontId="44"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41" fillId="23" borderId="9" applyNumberFormat="0" applyAlignment="0" applyProtection="0"/>
    <xf numFmtId="0" fontId="10"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2" fillId="0" borderId="0"/>
    <xf numFmtId="0" fontId="2" fillId="0" borderId="0"/>
    <xf numFmtId="0" fontId="41" fillId="23" borderId="9" applyNumberFormat="0" applyAlignment="0" applyProtection="0"/>
    <xf numFmtId="0" fontId="2" fillId="0" borderId="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32" fillId="10" borderId="2" applyNumberFormat="0" applyAlignment="0" applyProtection="0"/>
    <xf numFmtId="0" fontId="2" fillId="0" borderId="0"/>
    <xf numFmtId="0" fontId="41" fillId="23" borderId="9" applyNumberFormat="0" applyAlignment="0" applyProtection="0"/>
    <xf numFmtId="0" fontId="42" fillId="23" borderId="9" applyNumberFormat="0" applyAlignment="0" applyProtection="0"/>
    <xf numFmtId="0" fontId="31" fillId="10" borderId="2" applyNumberFormat="0" applyAlignment="0" applyProtection="0"/>
    <xf numFmtId="0" fontId="16" fillId="23" borderId="2" applyNumberFormat="0" applyAlignment="0" applyProtection="0"/>
    <xf numFmtId="0" fontId="2" fillId="0" borderId="0"/>
    <xf numFmtId="0" fontId="44" fillId="0" borderId="10" applyNumberForma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31" fillId="10"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6" fillId="23" borderId="2" applyNumberFormat="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2" fillId="0" borderId="0"/>
    <xf numFmtId="0" fontId="2" fillId="0" borderId="0"/>
    <xf numFmtId="0" fontId="2" fillId="0" borderId="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2" fillId="4" borderId="1"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2" fillId="0" borderId="0"/>
    <xf numFmtId="0" fontId="2" fillId="0" borderId="0"/>
    <xf numFmtId="0" fontId="2" fillId="0" borderId="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2" fillId="4" borderId="1"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2" fillId="0" borderId="0"/>
    <xf numFmtId="0" fontId="2" fillId="0" borderId="0"/>
    <xf numFmtId="0" fontId="2" fillId="0" borderId="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2" fillId="4" borderId="1"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2" fillId="0" borderId="0"/>
    <xf numFmtId="0" fontId="2" fillId="0" borderId="0"/>
    <xf numFmtId="0" fontId="2" fillId="0" borderId="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2" fillId="0" borderId="0"/>
    <xf numFmtId="43" fontId="2" fillId="0" borderId="0" applyFont="0" applyFill="0" applyBorder="0" applyAlignment="0" applyProtection="0"/>
    <xf numFmtId="0" fontId="2" fillId="0" borderId="0"/>
    <xf numFmtId="0" fontId="16" fillId="23" borderId="2" applyNumberFormat="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11" fillId="26" borderId="8" applyNumberFormat="0" applyFont="0" applyAlignment="0" applyProtection="0"/>
    <xf numFmtId="0" fontId="17" fillId="23" borderId="2" applyNumberFormat="0" applyAlignment="0" applyProtection="0"/>
    <xf numFmtId="0" fontId="32" fillId="10"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7" fillId="23"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32" fillId="10" borderId="2" applyNumberFormat="0" applyAlignment="0" applyProtection="0"/>
    <xf numFmtId="0" fontId="10" fillId="26" borderId="8" applyNumberFormat="0" applyFon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7" fillId="23" borderId="2" applyNumberFormat="0" applyAlignment="0" applyProtection="0"/>
    <xf numFmtId="0" fontId="41" fillId="23" borderId="9"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32" fillId="10" borderId="2" applyNumberFormat="0" applyAlignment="0" applyProtection="0"/>
    <xf numFmtId="0" fontId="31" fillId="10" borderId="2" applyNumberFormat="0" applyAlignment="0" applyProtection="0"/>
    <xf numFmtId="0" fontId="17"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6" fillId="23" borderId="2" applyNumberFormat="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42"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6" fillId="23"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31" fillId="10" borderId="2" applyNumberFormat="0" applyAlignment="0" applyProtection="0"/>
    <xf numFmtId="0" fontId="10" fillId="26" borderId="8" applyNumberFormat="0" applyFont="0" applyAlignment="0" applyProtection="0"/>
    <xf numFmtId="0" fontId="4"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32"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45" fillId="0" borderId="10" applyNumberFormat="0" applyFill="0" applyAlignment="0" applyProtection="0"/>
    <xf numFmtId="0" fontId="42"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16" fillId="23"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4" fillId="0" borderId="10" applyNumberFormat="0" applyFill="0" applyAlignment="0" applyProtection="0"/>
    <xf numFmtId="0" fontId="8" fillId="26" borderId="8" applyNumberFormat="0" applyFont="0" applyAlignment="0" applyProtection="0"/>
    <xf numFmtId="0" fontId="8" fillId="26" borderId="8" applyNumberFormat="0" applyFont="0" applyAlignment="0" applyProtection="0"/>
    <xf numFmtId="0" fontId="17" fillId="23" borderId="2" applyNumberFormat="0" applyAlignment="0" applyProtection="0"/>
    <xf numFmtId="0" fontId="31"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6" fillId="23" borderId="2" applyNumberFormat="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32" fillId="10" borderId="2" applyNumberFormat="0" applyAlignment="0" applyProtection="0"/>
    <xf numFmtId="0" fontId="4" fillId="26" borderId="8" applyNumberFormat="0" applyFont="0" applyAlignment="0" applyProtection="0"/>
    <xf numFmtId="0" fontId="31" fillId="10" borderId="2"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45" fillId="0" borderId="10" applyNumberFormat="0" applyFill="0" applyAlignment="0" applyProtection="0"/>
    <xf numFmtId="0" fontId="31" fillId="10" borderId="2"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2" fillId="10" borderId="2" applyNumberFormat="0" applyAlignment="0" applyProtection="0"/>
    <xf numFmtId="0" fontId="17" fillId="23" borderId="2" applyNumberFormat="0" applyAlignment="0" applyProtection="0"/>
    <xf numFmtId="0" fontId="41" fillId="23" borderId="9" applyNumberFormat="0" applyAlignment="0" applyProtection="0"/>
    <xf numFmtId="0" fontId="16" fillId="23" borderId="2" applyNumberFormat="0" applyAlignment="0" applyProtection="0"/>
    <xf numFmtId="0" fontId="42"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32"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7" fillId="23" borderId="2" applyNumberFormat="0" applyAlignment="0" applyProtection="0"/>
    <xf numFmtId="0" fontId="32" fillId="10" borderId="2" applyNumberFormat="0" applyAlignment="0" applyProtection="0"/>
    <xf numFmtId="0" fontId="17" fillId="23" borderId="2" applyNumberFormat="0" applyAlignment="0" applyProtection="0"/>
    <xf numFmtId="0" fontId="8"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31"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45" fillId="0" borderId="10" applyNumberFormat="0" applyFill="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11"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31" fillId="10" borderId="2" applyNumberFormat="0" applyAlignment="0" applyProtection="0"/>
    <xf numFmtId="0" fontId="8" fillId="26" borderId="8" applyNumberFormat="0" applyFont="0" applyAlignment="0" applyProtection="0"/>
    <xf numFmtId="0" fontId="16" fillId="23" borderId="2" applyNumberFormat="0" applyAlignment="0" applyProtection="0"/>
    <xf numFmtId="0" fontId="16" fillId="23"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0"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32" fillId="10"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31" fillId="10"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32" fillId="10" borderId="2" applyNumberFormat="0" applyAlignment="0" applyProtection="0"/>
    <xf numFmtId="0" fontId="17"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16" fillId="23" borderId="2" applyNumberFormat="0" applyAlignment="0" applyProtection="0"/>
    <xf numFmtId="0" fontId="10" fillId="26" borderId="8" applyNumberFormat="0" applyFon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41" fillId="23" borderId="9" applyNumberFormat="0" applyAlignment="0" applyProtection="0"/>
    <xf numFmtId="0" fontId="10"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32" fillId="10" borderId="2" applyNumberFormat="0" applyAlignment="0" applyProtection="0"/>
    <xf numFmtId="0" fontId="41" fillId="23" borderId="9" applyNumberFormat="0" applyAlignment="0" applyProtection="0"/>
    <xf numFmtId="0" fontId="42" fillId="23" borderId="9" applyNumberFormat="0" applyAlignment="0" applyProtection="0"/>
    <xf numFmtId="0" fontId="31"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31" fillId="10"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16" fillId="23"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11" fillId="26" borderId="8" applyNumberFormat="0" applyFont="0" applyAlignment="0" applyProtection="0"/>
    <xf numFmtId="0" fontId="17" fillId="23" borderId="2" applyNumberFormat="0" applyAlignment="0" applyProtection="0"/>
    <xf numFmtId="0" fontId="32" fillId="10"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7" fillId="23"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32" fillId="10" borderId="2" applyNumberFormat="0" applyAlignment="0" applyProtection="0"/>
    <xf numFmtId="0" fontId="10" fillId="26" borderId="8" applyNumberFormat="0" applyFon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7" fillId="23" borderId="2" applyNumberFormat="0" applyAlignment="0" applyProtection="0"/>
    <xf numFmtId="0" fontId="41" fillId="23" borderId="9"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32" fillId="10" borderId="2" applyNumberFormat="0" applyAlignment="0" applyProtection="0"/>
    <xf numFmtId="0" fontId="31" fillId="10" borderId="2" applyNumberFormat="0" applyAlignment="0" applyProtection="0"/>
    <xf numFmtId="0" fontId="17"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6" fillId="23" borderId="2" applyNumberFormat="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42"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6" fillId="23"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31" fillId="10" borderId="2" applyNumberFormat="0" applyAlignment="0" applyProtection="0"/>
    <xf numFmtId="0" fontId="10" fillId="26" borderId="8" applyNumberFormat="0" applyFont="0" applyAlignment="0" applyProtection="0"/>
    <xf numFmtId="0" fontId="4"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32"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45" fillId="0" borderId="10" applyNumberFormat="0" applyFill="0" applyAlignment="0" applyProtection="0"/>
    <xf numFmtId="0" fontId="42"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16" fillId="23"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4" fillId="0" borderId="10" applyNumberFormat="0" applyFill="0" applyAlignment="0" applyProtection="0"/>
    <xf numFmtId="0" fontId="8" fillId="26" borderId="8" applyNumberFormat="0" applyFont="0" applyAlignment="0" applyProtection="0"/>
    <xf numFmtId="0" fontId="8" fillId="26" borderId="8" applyNumberFormat="0" applyFont="0" applyAlignment="0" applyProtection="0"/>
    <xf numFmtId="0" fontId="17" fillId="23" borderId="2" applyNumberFormat="0" applyAlignment="0" applyProtection="0"/>
    <xf numFmtId="0" fontId="31"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6" fillId="23" borderId="2" applyNumberFormat="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32" fillId="10" borderId="2" applyNumberFormat="0" applyAlignment="0" applyProtection="0"/>
    <xf numFmtId="0" fontId="4" fillId="26" borderId="8" applyNumberFormat="0" applyFont="0" applyAlignment="0" applyProtection="0"/>
    <xf numFmtId="0" fontId="31" fillId="10" borderId="2"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45" fillId="0" borderId="10" applyNumberFormat="0" applyFill="0" applyAlignment="0" applyProtection="0"/>
    <xf numFmtId="0" fontId="31" fillId="10" borderId="2"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2" fillId="10" borderId="2" applyNumberFormat="0" applyAlignment="0" applyProtection="0"/>
    <xf numFmtId="0" fontId="17" fillId="23" borderId="2" applyNumberFormat="0" applyAlignment="0" applyProtection="0"/>
    <xf numFmtId="0" fontId="41" fillId="23" borderId="9" applyNumberFormat="0" applyAlignment="0" applyProtection="0"/>
    <xf numFmtId="0" fontId="16" fillId="23" borderId="2" applyNumberFormat="0" applyAlignment="0" applyProtection="0"/>
    <xf numFmtId="0" fontId="42"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32"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7" fillId="23" borderId="2" applyNumberFormat="0" applyAlignment="0" applyProtection="0"/>
    <xf numFmtId="0" fontId="32" fillId="10" borderId="2" applyNumberFormat="0" applyAlignment="0" applyProtection="0"/>
    <xf numFmtId="0" fontId="17" fillId="23" borderId="2" applyNumberFormat="0" applyAlignment="0" applyProtection="0"/>
    <xf numFmtId="0" fontId="8"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31"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45" fillId="0" borderId="10" applyNumberFormat="0" applyFill="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11"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31" fillId="10" borderId="2" applyNumberFormat="0" applyAlignment="0" applyProtection="0"/>
    <xf numFmtId="0" fontId="8" fillId="26" borderId="8" applyNumberFormat="0" applyFont="0" applyAlignment="0" applyProtection="0"/>
    <xf numFmtId="0" fontId="16" fillId="23" borderId="2" applyNumberFormat="0" applyAlignment="0" applyProtection="0"/>
    <xf numFmtId="0" fontId="16" fillId="23"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0"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0" fillId="26" borderId="8" applyNumberFormat="0" applyFont="0" applyAlignment="0" applyProtection="0"/>
    <xf numFmtId="0" fontId="32" fillId="10" borderId="2" applyNumberFormat="0" applyAlignment="0" applyProtection="0"/>
    <xf numFmtId="0" fontId="16" fillId="23" borderId="2" applyNumberFormat="0" applyAlignment="0" applyProtection="0"/>
    <xf numFmtId="0" fontId="4"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32"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31" fillId="10"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16" fillId="23"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32"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32"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8"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32"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8"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16" fillId="23"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4"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32"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17" fillId="23" borderId="2" applyNumberFormat="0" applyAlignment="0" applyProtection="0"/>
    <xf numFmtId="0" fontId="32" fillId="10" borderId="2" applyNumberFormat="0" applyAlignment="0" applyProtection="0"/>
    <xf numFmtId="0" fontId="17" fillId="23" borderId="2" applyNumberFormat="0" applyAlignment="0" applyProtection="0"/>
    <xf numFmtId="0" fontId="11"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8" fillId="26" borderId="8" applyNumberFormat="0" applyFont="0" applyAlignment="0" applyProtection="0"/>
    <xf numFmtId="0" fontId="44" fillId="0" borderId="10" applyNumberFormat="0" applyFill="0" applyAlignment="0" applyProtection="0"/>
    <xf numFmtId="0" fontId="17" fillId="23" borderId="2"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32" fillId="10" borderId="2" applyNumberFormat="0" applyAlignment="0" applyProtection="0"/>
    <xf numFmtId="0" fontId="31"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16" fillId="23" borderId="2" applyNumberFormat="0" applyAlignment="0" applyProtection="0"/>
    <xf numFmtId="0" fontId="16" fillId="23" borderId="2"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4"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32" fillId="10" borderId="2" applyNumberFormat="0" applyAlignment="0" applyProtection="0"/>
    <xf numFmtId="0" fontId="4"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4"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31" fillId="10" borderId="2" applyNumberForma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2" fillId="23" borderId="9" applyNumberFormat="0" applyAlignment="0" applyProtection="0"/>
    <xf numFmtId="0" fontId="45" fillId="0" borderId="10" applyNumberFormat="0" applyFill="0" applyAlignment="0" applyProtection="0"/>
    <xf numFmtId="0" fontId="10" fillId="26" borderId="8" applyNumberFormat="0" applyFont="0" applyAlignment="0" applyProtection="0"/>
    <xf numFmtId="0" fontId="42" fillId="23" borderId="9" applyNumberFormat="0" applyAlignment="0" applyProtection="0"/>
    <xf numFmtId="0" fontId="42" fillId="23" borderId="9"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10"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8" fillId="26" borderId="8" applyNumberFormat="0" applyFont="0" applyAlignment="0" applyProtection="0"/>
    <xf numFmtId="0" fontId="17"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11"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8"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42"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16" fillId="23" borderId="2" applyNumberFormat="0" applyAlignment="0" applyProtection="0"/>
    <xf numFmtId="0" fontId="41" fillId="23" borderId="9" applyNumberFormat="0" applyAlignment="0" applyProtection="0"/>
    <xf numFmtId="0" fontId="41" fillId="23" borderId="9" applyNumberFormat="0" applyAlignment="0" applyProtection="0"/>
    <xf numFmtId="0" fontId="32" fillId="10" borderId="2" applyNumberFormat="0" applyAlignment="0" applyProtection="0"/>
    <xf numFmtId="0" fontId="16" fillId="23" borderId="2" applyNumberFormat="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45"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17"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7" fillId="23" borderId="2" applyNumberFormat="0" applyAlignment="0" applyProtection="0"/>
    <xf numFmtId="0" fontId="32" fillId="10" borderId="2" applyNumberFormat="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31" fillId="10" borderId="2" applyNumberFormat="0" applyAlignment="0" applyProtection="0"/>
    <xf numFmtId="0" fontId="44" fillId="0" borderId="10" applyNumberFormat="0" applyFill="0" applyAlignment="0" applyProtection="0"/>
    <xf numFmtId="0" fontId="16" fillId="23" borderId="2" applyNumberFormat="0" applyAlignment="0" applyProtection="0"/>
    <xf numFmtId="0" fontId="45" fillId="0" borderId="10" applyNumberFormat="0" applyFill="0" applyAlignment="0" applyProtection="0"/>
    <xf numFmtId="0" fontId="16" fillId="23" borderId="2" applyNumberFormat="0" applyAlignment="0" applyProtection="0"/>
    <xf numFmtId="0" fontId="17" fillId="23" borderId="2" applyNumberFormat="0" applyAlignment="0" applyProtection="0"/>
    <xf numFmtId="0" fontId="44" fillId="0" borderId="10" applyNumberFormat="0" applyFill="0" applyAlignment="0" applyProtection="0"/>
    <xf numFmtId="0" fontId="17" fillId="23" borderId="2" applyNumberFormat="0" applyAlignment="0" applyProtection="0"/>
    <xf numFmtId="0" fontId="31" fillId="10" borderId="2" applyNumberFormat="0" applyAlignment="0" applyProtection="0"/>
    <xf numFmtId="0" fontId="31" fillId="10" borderId="2" applyNumberFormat="0" applyAlignment="0" applyProtection="0"/>
    <xf numFmtId="0" fontId="31" fillId="10" borderId="2" applyNumberFormat="0" applyAlignment="0" applyProtection="0"/>
    <xf numFmtId="0" fontId="11" fillId="26" borderId="8" applyNumberFormat="0" applyFont="0" applyAlignment="0" applyProtection="0"/>
    <xf numFmtId="0" fontId="31" fillId="10" borderId="2" applyNumberFormat="0" applyAlignment="0" applyProtection="0"/>
    <xf numFmtId="0" fontId="45" fillId="0" borderId="10" applyNumberFormat="0" applyFill="0" applyAlignment="0" applyProtection="0"/>
    <xf numFmtId="0" fontId="8" fillId="26" borderId="8" applyNumberFormat="0" applyFont="0" applyAlignment="0" applyProtection="0"/>
    <xf numFmtId="0" fontId="16" fillId="23" borderId="2" applyNumberFormat="0" applyAlignment="0" applyProtection="0"/>
    <xf numFmtId="0" fontId="16" fillId="23" borderId="2" applyNumberFormat="0" applyAlignment="0" applyProtection="0"/>
    <xf numFmtId="0" fontId="16" fillId="23" borderId="2" applyNumberFormat="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11"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8"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31" fillId="10" borderId="2" applyNumberFormat="0" applyAlignment="0" applyProtection="0"/>
    <xf numFmtId="0" fontId="17" fillId="23" borderId="2" applyNumberFormat="0" applyAlignment="0" applyProtection="0"/>
    <xf numFmtId="0" fontId="4" fillId="26" borderId="8" applyNumberFormat="0" applyFont="0" applyAlignment="0" applyProtection="0"/>
    <xf numFmtId="0" fontId="17"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16" fillId="23" borderId="2" applyNumberFormat="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32" fillId="10" borderId="2" applyNumberFormat="0" applyAlignment="0" applyProtection="0"/>
    <xf numFmtId="0" fontId="16" fillId="23" borderId="2" applyNumberFormat="0" applyAlignment="0" applyProtection="0"/>
    <xf numFmtId="0" fontId="41" fillId="23" borderId="9" applyNumberFormat="0" applyAlignment="0" applyProtection="0"/>
    <xf numFmtId="0" fontId="4"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4" fillId="26" borderId="8" applyNumberFormat="0" applyFon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11"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45" fillId="0" borderId="10" applyNumberFormat="0" applyFill="0" applyAlignment="0" applyProtection="0"/>
    <xf numFmtId="0" fontId="17" fillId="23" borderId="2" applyNumberFormat="0" applyAlignment="0" applyProtection="0"/>
    <xf numFmtId="0" fontId="44" fillId="0" borderId="10" applyNumberFormat="0" applyFill="0" applyAlignment="0" applyProtection="0"/>
    <xf numFmtId="0" fontId="42" fillId="23" borderId="9" applyNumberFormat="0" applyAlignment="0" applyProtection="0"/>
    <xf numFmtId="0" fontId="11" fillId="26" borderId="8" applyNumberFormat="0" applyFont="0" applyAlignment="0" applyProtection="0"/>
    <xf numFmtId="0" fontId="31" fillId="10" borderId="2" applyNumberFormat="0" applyAlignment="0" applyProtection="0"/>
    <xf numFmtId="0" fontId="16" fillId="23" borderId="2" applyNumberFormat="0" applyAlignment="0" applyProtection="0"/>
    <xf numFmtId="0" fontId="16" fillId="23" borderId="2" applyNumberFormat="0" applyAlignment="0" applyProtection="0"/>
    <xf numFmtId="0" fontId="16" fillId="23" borderId="2" applyNumberForma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45" fillId="0" borderId="10" applyNumberFormat="0" applyFill="0" applyAlignment="0" applyProtection="0"/>
    <xf numFmtId="0" fontId="42" fillId="23" borderId="9" applyNumberFormat="0" applyAlignment="0" applyProtection="0"/>
    <xf numFmtId="0" fontId="45" fillId="0" borderId="10" applyNumberFormat="0" applyFill="0" applyAlignment="0" applyProtection="0"/>
    <xf numFmtId="0" fontId="8"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31" fillId="10" borderId="2" applyNumberFormat="0" applyAlignment="0" applyProtection="0"/>
    <xf numFmtId="0" fontId="45" fillId="0" borderId="10" applyNumberFormat="0" applyFill="0" applyAlignment="0" applyProtection="0"/>
    <xf numFmtId="0" fontId="16" fillId="23" borderId="2" applyNumberFormat="0" applyAlignment="0" applyProtection="0"/>
    <xf numFmtId="0" fontId="10"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32"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8"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 fillId="26" borderId="8" applyNumberFormat="0" applyFont="0" applyAlignment="0" applyProtection="0"/>
    <xf numFmtId="0" fontId="10"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6" fillId="23" borderId="2"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17" fillId="23" borderId="2" applyNumberFormat="0" applyAlignment="0" applyProtection="0"/>
    <xf numFmtId="0" fontId="31" fillId="10" borderId="2" applyNumberFormat="0" applyAlignment="0" applyProtection="0"/>
    <xf numFmtId="0" fontId="41"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32" fillId="10" borderId="2" applyNumberFormat="0" applyAlignment="0" applyProtection="0"/>
    <xf numFmtId="0" fontId="16" fillId="23" borderId="2" applyNumberFormat="0" applyAlignment="0" applyProtection="0"/>
    <xf numFmtId="0" fontId="45"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7" fillId="23" borderId="2" applyNumberFormat="0" applyAlignment="0" applyProtection="0"/>
    <xf numFmtId="0" fontId="31" fillId="10" borderId="2" applyNumberFormat="0" applyAlignment="0" applyProtection="0"/>
    <xf numFmtId="0" fontId="17" fillId="23" borderId="2"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16" fillId="23" borderId="2" applyNumberFormat="0" applyAlignment="0" applyProtection="0"/>
    <xf numFmtId="0" fontId="4"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16" fillId="23" borderId="2" applyNumberFormat="0" applyAlignment="0" applyProtection="0"/>
    <xf numFmtId="0" fontId="4"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5" fillId="0" borderId="10" applyNumberFormat="0" applyFill="0" applyAlignment="0" applyProtection="0"/>
    <xf numFmtId="0" fontId="4"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31" fillId="10" borderId="2" applyNumberFormat="0" applyAlignment="0" applyProtection="0"/>
    <xf numFmtId="0" fontId="4" fillId="26" borderId="8" applyNumberFormat="0" applyFont="0" applyAlignment="0" applyProtection="0"/>
    <xf numFmtId="0" fontId="4"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2"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11" fillId="26" borderId="8" applyNumberFormat="0" applyFont="0" applyAlignment="0" applyProtection="0"/>
    <xf numFmtId="0" fontId="16" fillId="23" borderId="2" applyNumberFormat="0" applyAlignment="0" applyProtection="0"/>
    <xf numFmtId="0" fontId="32" fillId="10" borderId="2" applyNumberFormat="0" applyAlignment="0" applyProtection="0"/>
    <xf numFmtId="0" fontId="41" fillId="23" borderId="9" applyNumberFormat="0" applyAlignment="0" applyProtection="0"/>
    <xf numFmtId="0" fontId="17" fillId="23" borderId="2" applyNumberForma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2" fillId="10" borderId="2" applyNumberFormat="0" applyAlignment="0" applyProtection="0"/>
    <xf numFmtId="0" fontId="32" fillId="10" borderId="2"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7" fillId="23" borderId="2" applyNumberFormat="0" applyAlignment="0" applyProtection="0"/>
    <xf numFmtId="0" fontId="4" fillId="26" borderId="8" applyNumberFormat="0" applyFont="0" applyAlignment="0" applyProtection="0"/>
    <xf numFmtId="0" fontId="32" fillId="10" borderId="2" applyNumberFormat="0" applyAlignment="0" applyProtection="0"/>
    <xf numFmtId="0" fontId="41" fillId="23" borderId="9" applyNumberFormat="0" applyAlignment="0" applyProtection="0"/>
    <xf numFmtId="0" fontId="4" fillId="26" borderId="8" applyNumberFormat="0" applyFont="0" applyAlignment="0" applyProtection="0"/>
    <xf numFmtId="0" fontId="32" fillId="10" borderId="2" applyNumberFormat="0" applyAlignment="0" applyProtection="0"/>
    <xf numFmtId="0" fontId="41" fillId="23" borderId="9" applyNumberFormat="0" applyAlignment="0" applyProtection="0"/>
    <xf numFmtId="0" fontId="8" fillId="26" borderId="8" applyNumberFormat="0" applyFont="0" applyAlignment="0" applyProtection="0"/>
    <xf numFmtId="0" fontId="17" fillId="23" borderId="2" applyNumberFormat="0" applyAlignment="0" applyProtection="0"/>
    <xf numFmtId="0" fontId="42"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32"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8" fillId="26" borderId="8" applyNumberFormat="0" applyFont="0" applyAlignment="0" applyProtection="0"/>
    <xf numFmtId="0" fontId="42" fillId="23" borderId="9" applyNumberFormat="0" applyAlignment="0" applyProtection="0"/>
    <xf numFmtId="0" fontId="32" fillId="10" borderId="2" applyNumberFormat="0" applyAlignment="0" applyProtection="0"/>
    <xf numFmtId="0" fontId="16" fillId="23" borderId="2" applyNumberFormat="0" applyAlignment="0" applyProtection="0"/>
    <xf numFmtId="0" fontId="10"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32" fillId="10" borderId="2" applyNumberFormat="0" applyAlignment="0" applyProtection="0"/>
    <xf numFmtId="0" fontId="45" fillId="0" borderId="10" applyNumberFormat="0" applyFill="0" applyAlignment="0" applyProtection="0"/>
    <xf numFmtId="0" fontId="31" fillId="10" borderId="2" applyNumberFormat="0" applyAlignment="0" applyProtection="0"/>
    <xf numFmtId="0" fontId="8"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31" fillId="10" borderId="2" applyNumberFormat="0" applyAlignment="0" applyProtection="0"/>
    <xf numFmtId="0" fontId="16" fillId="23" borderId="2" applyNumberFormat="0" applyAlignment="0" applyProtection="0"/>
    <xf numFmtId="0" fontId="42" fillId="23" borderId="9" applyNumberFormat="0" applyAlignment="0" applyProtection="0"/>
    <xf numFmtId="0" fontId="32" fillId="10" borderId="2" applyNumberFormat="0" applyAlignment="0" applyProtection="0"/>
    <xf numFmtId="0" fontId="31" fillId="10" borderId="2" applyNumberFormat="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8"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16" fillId="23" borderId="2" applyNumberFormat="0" applyAlignment="0" applyProtection="0"/>
    <xf numFmtId="0" fontId="31" fillId="10" borderId="2" applyNumberFormat="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45"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8" fillId="26" borderId="8" applyNumberFormat="0" applyFont="0" applyAlignment="0" applyProtection="0"/>
    <xf numFmtId="0" fontId="31" fillId="10" borderId="2" applyNumberFormat="0" applyAlignment="0" applyProtection="0"/>
    <xf numFmtId="0" fontId="45" fillId="0" borderId="10" applyNumberFormat="0" applyFill="0" applyAlignment="0" applyProtection="0"/>
    <xf numFmtId="0" fontId="16" fillId="23" borderId="2"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16" fillId="23" borderId="2" applyNumberFormat="0" applyAlignment="0" applyProtection="0"/>
    <xf numFmtId="0" fontId="41" fillId="23" borderId="9" applyNumberFormat="0" applyAlignment="0" applyProtection="0"/>
    <xf numFmtId="0" fontId="45"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32" fillId="10" borderId="2" applyNumberFormat="0" applyAlignment="0" applyProtection="0"/>
    <xf numFmtId="0" fontId="44" fillId="0" borderId="10" applyNumberFormat="0" applyFill="0" applyAlignment="0" applyProtection="0"/>
    <xf numFmtId="0" fontId="17" fillId="23" borderId="2" applyNumberFormat="0" applyAlignment="0" applyProtection="0"/>
    <xf numFmtId="0" fontId="8" fillId="26" borderId="8" applyNumberFormat="0" applyFont="0" applyAlignment="0" applyProtection="0"/>
    <xf numFmtId="0" fontId="8"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 fillId="26" borderId="8" applyNumberFormat="0" applyFont="0" applyAlignment="0" applyProtection="0"/>
    <xf numFmtId="0" fontId="42"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10" fillId="26" borderId="8" applyNumberFormat="0" applyFont="0" applyAlignment="0" applyProtection="0"/>
    <xf numFmtId="0" fontId="32" fillId="10" borderId="2" applyNumberFormat="0" applyAlignment="0" applyProtection="0"/>
    <xf numFmtId="0" fontId="16" fillId="23" borderId="2" applyNumberFormat="0" applyAlignment="0" applyProtection="0"/>
    <xf numFmtId="0" fontId="8"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4" fillId="26" borderId="8" applyNumberFormat="0" applyFont="0" applyAlignment="0" applyProtection="0"/>
    <xf numFmtId="0" fontId="16" fillId="23" borderId="2" applyNumberFormat="0" applyAlignment="0" applyProtection="0"/>
    <xf numFmtId="0" fontId="11" fillId="26" borderId="8" applyNumberFormat="0" applyFont="0" applyAlignment="0" applyProtection="0"/>
    <xf numFmtId="0" fontId="42" fillId="23" borderId="9" applyNumberFormat="0" applyAlignment="0" applyProtection="0"/>
    <xf numFmtId="0" fontId="8"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32" fillId="10" borderId="2" applyNumberFormat="0" applyAlignment="0" applyProtection="0"/>
    <xf numFmtId="0" fontId="44" fillId="0" borderId="10" applyNumberFormat="0" applyFill="0" applyAlignment="0" applyProtection="0"/>
    <xf numFmtId="0" fontId="32" fillId="10" borderId="2" applyNumberFormat="0" applyAlignment="0" applyProtection="0"/>
    <xf numFmtId="0" fontId="44" fillId="0" borderId="10" applyNumberFormat="0" applyFill="0" applyAlignment="0" applyProtection="0"/>
    <xf numFmtId="0" fontId="31" fillId="10" borderId="2" applyNumberFormat="0" applyAlignment="0" applyProtection="0"/>
    <xf numFmtId="0" fontId="44" fillId="0" borderId="10" applyNumberFormat="0" applyFill="0" applyAlignment="0" applyProtection="0"/>
    <xf numFmtId="0" fontId="4"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7" fillId="23" borderId="2" applyNumberFormat="0" applyAlignment="0" applyProtection="0"/>
    <xf numFmtId="0" fontId="45"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16" fillId="23" borderId="2" applyNumberFormat="0" applyAlignment="0" applyProtection="0"/>
    <xf numFmtId="0" fontId="45"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2"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5"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42"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45"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32" fillId="10" borderId="2" applyNumberFormat="0" applyAlignment="0" applyProtection="0"/>
    <xf numFmtId="0" fontId="32" fillId="10" borderId="2" applyNumberFormat="0" applyAlignment="0" applyProtection="0"/>
    <xf numFmtId="0" fontId="31" fillId="10" borderId="2" applyNumberFormat="0" applyAlignment="0" applyProtection="0"/>
    <xf numFmtId="0" fontId="4"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16" fillId="23" borderId="2" applyNumberFormat="0" applyAlignment="0" applyProtection="0"/>
    <xf numFmtId="0" fontId="41"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8" fillId="26" borderId="8" applyNumberFormat="0" applyFont="0" applyAlignment="0" applyProtection="0"/>
    <xf numFmtId="0" fontId="4"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4" fillId="26" borderId="8" applyNumberFormat="0" applyFont="0" applyAlignment="0" applyProtection="0"/>
    <xf numFmtId="0" fontId="31" fillId="10" borderId="2" applyNumberFormat="0" applyAlignment="0" applyProtection="0"/>
    <xf numFmtId="0" fontId="8"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4"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16" fillId="23" borderId="2" applyNumberFormat="0" applyAlignment="0" applyProtection="0"/>
    <xf numFmtId="0" fontId="45"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16" fillId="23" borderId="2" applyNumberFormat="0" applyAlignment="0" applyProtection="0"/>
    <xf numFmtId="0" fontId="45"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17"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32" fillId="10" borderId="2"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41" fillId="23" borderId="9" applyNumberFormat="0" applyAlignment="0" applyProtection="0"/>
    <xf numFmtId="0" fontId="31" fillId="10" borderId="2" applyNumberFormat="0" applyAlignment="0" applyProtection="0"/>
    <xf numFmtId="0" fontId="8"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 fillId="26" borderId="8" applyNumberFormat="0" applyFont="0" applyAlignment="0" applyProtection="0"/>
    <xf numFmtId="0" fontId="32"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11"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31" fillId="10"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10" fillId="26" borderId="8" applyNumberFormat="0" applyFont="0" applyAlignment="0" applyProtection="0"/>
    <xf numFmtId="0" fontId="16" fillId="23" borderId="2" applyNumberFormat="0" applyAlignment="0" applyProtection="0"/>
    <xf numFmtId="0" fontId="8" fillId="26" borderId="8" applyNumberFormat="0" applyFont="0" applyAlignment="0" applyProtection="0"/>
    <xf numFmtId="0" fontId="11"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45" fillId="0" borderId="10" applyNumberFormat="0" applyFill="0" applyAlignment="0" applyProtection="0"/>
    <xf numFmtId="0" fontId="16" fillId="23" borderId="2" applyNumberFormat="0" applyAlignment="0" applyProtection="0"/>
    <xf numFmtId="0" fontId="16" fillId="23" borderId="2"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6" fillId="23" borderId="2" applyNumberFormat="0" applyAlignment="0" applyProtection="0"/>
    <xf numFmtId="0" fontId="4"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16" fillId="23" borderId="2" applyNumberFormat="0" applyAlignment="0" applyProtection="0"/>
    <xf numFmtId="0" fontId="4" fillId="26" borderId="8" applyNumberFormat="0" applyFont="0" applyAlignment="0" applyProtection="0"/>
    <xf numFmtId="0" fontId="32" fillId="10" borderId="2" applyNumberFormat="0" applyAlignment="0" applyProtection="0"/>
    <xf numFmtId="0" fontId="42" fillId="23" borderId="9" applyNumberFormat="0" applyAlignment="0" applyProtection="0"/>
    <xf numFmtId="0" fontId="31" fillId="10" borderId="2" applyNumberFormat="0" applyAlignment="0" applyProtection="0"/>
    <xf numFmtId="0" fontId="11" fillId="26" borderId="8" applyNumberFormat="0" applyFont="0" applyAlignment="0" applyProtection="0"/>
    <xf numFmtId="0" fontId="42" fillId="23" borderId="9" applyNumberFormat="0" applyAlignment="0" applyProtection="0"/>
    <xf numFmtId="0" fontId="45"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17" fillId="23" borderId="2" applyNumberFormat="0" applyAlignment="0" applyProtection="0"/>
    <xf numFmtId="0" fontId="8"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44" fillId="0" borderId="10" applyNumberFormat="0" applyFill="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17" fillId="23" borderId="2" applyNumberFormat="0" applyAlignment="0" applyProtection="0"/>
    <xf numFmtId="0" fontId="42"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31" fillId="10" borderId="2" applyNumberFormat="0" applyAlignment="0" applyProtection="0"/>
    <xf numFmtId="0" fontId="32"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42"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32" fillId="10" borderId="2" applyNumberFormat="0" applyAlignment="0" applyProtection="0"/>
    <xf numFmtId="0" fontId="31" fillId="10" borderId="2" applyNumberFormat="0" applyAlignment="0" applyProtection="0"/>
    <xf numFmtId="0" fontId="41" fillId="23" borderId="9" applyNumberFormat="0" applyAlignment="0" applyProtection="0"/>
    <xf numFmtId="0" fontId="32" fillId="10" borderId="2" applyNumberFormat="0" applyAlignment="0" applyProtection="0"/>
    <xf numFmtId="0" fontId="45" fillId="0" borderId="10" applyNumberFormat="0" applyFill="0" applyAlignment="0" applyProtection="0"/>
    <xf numFmtId="0" fontId="10" fillId="26" borderId="8" applyNumberFormat="0" applyFont="0" applyAlignment="0" applyProtection="0"/>
    <xf numFmtId="0" fontId="42"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11"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5"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16" fillId="23" borderId="2" applyNumberFormat="0" applyAlignment="0" applyProtection="0"/>
    <xf numFmtId="0" fontId="32" fillId="10" borderId="2" applyNumberFormat="0" applyAlignment="0" applyProtection="0"/>
    <xf numFmtId="0" fontId="31" fillId="10" borderId="2" applyNumberFormat="0" applyAlignment="0" applyProtection="0"/>
    <xf numFmtId="0" fontId="8" fillId="26" borderId="8" applyNumberFormat="0" applyFont="0" applyAlignment="0" applyProtection="0"/>
    <xf numFmtId="0" fontId="31" fillId="10" borderId="2"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8" fillId="26" borderId="8" applyNumberFormat="0" applyFont="0" applyAlignment="0" applyProtection="0"/>
    <xf numFmtId="0" fontId="31" fillId="10" borderId="2" applyNumberForma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17" fillId="23" borderId="2" applyNumberFormat="0" applyAlignment="0" applyProtection="0"/>
    <xf numFmtId="0" fontId="31" fillId="10" borderId="2" applyNumberFormat="0" applyAlignment="0" applyProtection="0"/>
    <xf numFmtId="0" fontId="41" fillId="23" borderId="9" applyNumberFormat="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11"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42"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31" fillId="10" borderId="2"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31" fillId="10" borderId="2" applyNumberFormat="0" applyAlignment="0" applyProtection="0"/>
    <xf numFmtId="0" fontId="45"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31" fillId="10" borderId="2" applyNumberFormat="0" applyAlignment="0" applyProtection="0"/>
    <xf numFmtId="0" fontId="42" fillId="23" borderId="9" applyNumberFormat="0" applyAlignment="0" applyProtection="0"/>
    <xf numFmtId="0" fontId="10" fillId="26" borderId="8" applyNumberFormat="0" applyFont="0" applyAlignment="0" applyProtection="0"/>
    <xf numFmtId="0" fontId="32"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44" fillId="0" borderId="10" applyNumberFormat="0" applyFill="0" applyAlignment="0" applyProtection="0"/>
    <xf numFmtId="0" fontId="32"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16" fillId="23" borderId="2" applyNumberFormat="0" applyAlignment="0" applyProtection="0"/>
    <xf numFmtId="0" fontId="16" fillId="23" borderId="2" applyNumberFormat="0" applyAlignment="0" applyProtection="0"/>
    <xf numFmtId="0" fontId="44" fillId="0" borderId="10" applyNumberFormat="0" applyFill="0" applyAlignment="0" applyProtection="0"/>
    <xf numFmtId="0" fontId="31" fillId="10" borderId="2" applyNumberFormat="0" applyAlignment="0" applyProtection="0"/>
    <xf numFmtId="0" fontId="8"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16" fillId="23" borderId="2" applyNumberFormat="0" applyAlignment="0" applyProtection="0"/>
    <xf numFmtId="0" fontId="32" fillId="10" borderId="2" applyNumberFormat="0" applyAlignment="0" applyProtection="0"/>
    <xf numFmtId="0" fontId="8"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17" fillId="23" borderId="2" applyNumberFormat="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31" fillId="10" borderId="2" applyNumberFormat="0" applyAlignment="0" applyProtection="0"/>
    <xf numFmtId="0" fontId="42"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32" fillId="10" borderId="2" applyNumberFormat="0" applyAlignment="0" applyProtection="0"/>
    <xf numFmtId="0" fontId="16" fillId="23" borderId="2" applyNumberFormat="0" applyAlignment="0" applyProtection="0"/>
    <xf numFmtId="0" fontId="17" fillId="23" borderId="2"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16" fillId="23" borderId="2" applyNumberFormat="0" applyAlignment="0" applyProtection="0"/>
    <xf numFmtId="0" fontId="4"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32"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41" fillId="23" borderId="9" applyNumberFormat="0" applyAlignment="0" applyProtection="0"/>
    <xf numFmtId="0" fontId="17" fillId="23" borderId="2" applyNumberFormat="0" applyAlignment="0" applyProtection="0"/>
    <xf numFmtId="0" fontId="8"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16" fillId="23" borderId="2" applyNumberFormat="0" applyAlignment="0" applyProtection="0"/>
    <xf numFmtId="0" fontId="17" fillId="23" borderId="2" applyNumberFormat="0" applyAlignment="0" applyProtection="0"/>
    <xf numFmtId="0" fontId="41"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31" fillId="10" borderId="2" applyNumberFormat="0" applyAlignment="0" applyProtection="0"/>
    <xf numFmtId="0" fontId="4"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42" fillId="23" borderId="9" applyNumberFormat="0" applyAlignment="0" applyProtection="0"/>
    <xf numFmtId="0" fontId="4" fillId="26" borderId="8" applyNumberFormat="0" applyFont="0" applyAlignment="0" applyProtection="0"/>
    <xf numFmtId="0" fontId="45"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10" fillId="26" borderId="8" applyNumberFormat="0" applyFont="0" applyAlignment="0" applyProtection="0"/>
    <xf numFmtId="0" fontId="31" fillId="10" borderId="2"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 fillId="26" borderId="8" applyNumberFormat="0" applyFont="0" applyAlignment="0" applyProtection="0"/>
    <xf numFmtId="0" fontId="45" fillId="0" borderId="10" applyNumberFormat="0" applyFill="0" applyAlignment="0" applyProtection="0"/>
    <xf numFmtId="0" fontId="11"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32" fillId="10" borderId="2" applyNumberFormat="0" applyAlignment="0" applyProtection="0"/>
    <xf numFmtId="0" fontId="44" fillId="0" borderId="10" applyNumberFormat="0" applyFill="0" applyAlignment="0" applyProtection="0"/>
    <xf numFmtId="0" fontId="17" fillId="23" borderId="2" applyNumberFormat="0" applyAlignment="0" applyProtection="0"/>
    <xf numFmtId="0" fontId="11" fillId="26" borderId="8" applyNumberFormat="0" applyFont="0" applyAlignment="0" applyProtection="0"/>
    <xf numFmtId="0" fontId="31" fillId="10" borderId="2" applyNumberFormat="0" applyAlignment="0" applyProtection="0"/>
    <xf numFmtId="0" fontId="10" fillId="26" borderId="8" applyNumberFormat="0" applyFont="0" applyAlignment="0" applyProtection="0"/>
    <xf numFmtId="0" fontId="17" fillId="23" borderId="2" applyNumberFormat="0" applyAlignment="0" applyProtection="0"/>
    <xf numFmtId="0" fontId="16"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10" fillId="26" borderId="8" applyNumberFormat="0" applyFont="0" applyAlignment="0" applyProtection="0"/>
    <xf numFmtId="0" fontId="8"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31" fillId="10"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 fillId="26" borderId="8" applyNumberFormat="0" applyFont="0" applyAlignment="0" applyProtection="0"/>
    <xf numFmtId="0" fontId="42" fillId="23" borderId="9" applyNumberFormat="0" applyAlignment="0" applyProtection="0"/>
    <xf numFmtId="0" fontId="31" fillId="10" borderId="2" applyNumberFormat="0" applyAlignment="0" applyProtection="0"/>
    <xf numFmtId="0" fontId="16" fillId="23" borderId="2" applyNumberFormat="0" applyAlignment="0" applyProtection="0"/>
    <xf numFmtId="0" fontId="16" fillId="23" borderId="2" applyNumberFormat="0" applyAlignment="0" applyProtection="0"/>
    <xf numFmtId="0" fontId="17"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17" fillId="23" borderId="2"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11"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32" fillId="10" borderId="2" applyNumberFormat="0" applyAlignment="0" applyProtection="0"/>
    <xf numFmtId="0" fontId="17" fillId="23" borderId="2" applyNumberFormat="0" applyAlignment="0" applyProtection="0"/>
    <xf numFmtId="0" fontId="41" fillId="23" borderId="9" applyNumberFormat="0" applyAlignment="0" applyProtection="0"/>
    <xf numFmtId="0" fontId="16" fillId="23" borderId="2" applyNumberFormat="0" applyAlignment="0" applyProtection="0"/>
    <xf numFmtId="0" fontId="32"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31" fillId="10" borderId="2" applyNumberFormat="0" applyAlignment="0" applyProtection="0"/>
    <xf numFmtId="0" fontId="10" fillId="26" borderId="8" applyNumberFormat="0" applyFont="0" applyAlignment="0" applyProtection="0"/>
    <xf numFmtId="0" fontId="41" fillId="23" borderId="9" applyNumberFormat="0" applyAlignment="0" applyProtection="0"/>
    <xf numFmtId="0" fontId="32" fillId="10" borderId="2" applyNumberForma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6" fillId="23" borderId="2" applyNumberFormat="0" applyAlignment="0" applyProtection="0"/>
    <xf numFmtId="0" fontId="17" fillId="23" borderId="2" applyNumberFormat="0" applyAlignment="0" applyProtection="0"/>
    <xf numFmtId="0" fontId="32" fillId="10" borderId="2" applyNumberFormat="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 fillId="26" borderId="8" applyNumberFormat="0" applyFont="0" applyAlignment="0" applyProtection="0"/>
    <xf numFmtId="0" fontId="42"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42"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42" fillId="23" borderId="9" applyNumberFormat="0" applyAlignment="0" applyProtection="0"/>
    <xf numFmtId="0" fontId="16" fillId="23" borderId="2" applyNumberFormat="0" applyAlignment="0" applyProtection="0"/>
    <xf numFmtId="0" fontId="42"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11" fillId="26" borderId="8" applyNumberFormat="0" applyFont="0" applyAlignment="0" applyProtection="0"/>
    <xf numFmtId="0" fontId="8"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31" fillId="10"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16" fillId="23" borderId="2" applyNumberFormat="0" applyAlignment="0" applyProtection="0"/>
    <xf numFmtId="0" fontId="4" fillId="26" borderId="8" applyNumberFormat="0" applyFont="0" applyAlignment="0" applyProtection="0"/>
    <xf numFmtId="0" fontId="10" fillId="26" borderId="8" applyNumberFormat="0" applyFont="0" applyAlignment="0" applyProtection="0"/>
    <xf numFmtId="0" fontId="16" fillId="23" borderId="2" applyNumberFormat="0" applyAlignment="0" applyProtection="0"/>
    <xf numFmtId="0" fontId="42" fillId="23" borderId="9" applyNumberFormat="0" applyAlignment="0" applyProtection="0"/>
    <xf numFmtId="0" fontId="44" fillId="0" borderId="10" applyNumberFormat="0" applyFill="0" applyAlignment="0" applyProtection="0"/>
    <xf numFmtId="0" fontId="31" fillId="10" borderId="2" applyNumberFormat="0" applyAlignment="0" applyProtection="0"/>
    <xf numFmtId="0" fontId="8"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6" fillId="23" borderId="2"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8"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16" fillId="23" borderId="2" applyNumberFormat="0" applyAlignment="0" applyProtection="0"/>
    <xf numFmtId="0" fontId="8"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17" fillId="23" borderId="2" applyNumberFormat="0" applyAlignment="0" applyProtection="0"/>
    <xf numFmtId="0" fontId="10" fillId="26" borderId="8" applyNumberFormat="0" applyFont="0" applyAlignment="0" applyProtection="0"/>
    <xf numFmtId="0" fontId="32" fillId="10" borderId="2" applyNumberFormat="0" applyAlignment="0" applyProtection="0"/>
    <xf numFmtId="0" fontId="31" fillId="10" borderId="2" applyNumberFormat="0" applyAlignment="0" applyProtection="0"/>
    <xf numFmtId="0" fontId="41" fillId="23" borderId="9" applyNumberFormat="0" applyAlignment="0" applyProtection="0"/>
    <xf numFmtId="0" fontId="17" fillId="23" borderId="2" applyNumberFormat="0" applyAlignment="0" applyProtection="0"/>
    <xf numFmtId="0" fontId="8"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16" fillId="23" borderId="2" applyNumberFormat="0" applyAlignment="0" applyProtection="0"/>
    <xf numFmtId="0" fontId="16"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16" fillId="23" borderId="2" applyNumberFormat="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32" fillId="10" borderId="2" applyNumberForma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32" fillId="10" borderId="2" applyNumberFormat="0" applyAlignment="0" applyProtection="0"/>
    <xf numFmtId="0" fontId="31" fillId="10" borderId="2" applyNumberFormat="0" applyAlignment="0" applyProtection="0"/>
    <xf numFmtId="0" fontId="10" fillId="26" borderId="8" applyNumberFormat="0" applyFont="0" applyAlignment="0" applyProtection="0"/>
    <xf numFmtId="0" fontId="10" fillId="26" borderId="8" applyNumberFormat="0" applyFont="0" applyAlignment="0" applyProtection="0"/>
    <xf numFmtId="0" fontId="45"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31" fillId="10" borderId="2"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6" fillId="23" borderId="2" applyNumberFormat="0" applyAlignment="0" applyProtection="0"/>
    <xf numFmtId="0" fontId="8" fillId="26" borderId="8" applyNumberFormat="0" applyFont="0" applyAlignment="0" applyProtection="0"/>
    <xf numFmtId="0" fontId="31" fillId="10" borderId="2" applyNumberFormat="0" applyAlignment="0" applyProtection="0"/>
    <xf numFmtId="0" fontId="42" fillId="23" borderId="9" applyNumberFormat="0" applyAlignment="0" applyProtection="0"/>
    <xf numFmtId="0" fontId="31" fillId="10" borderId="2" applyNumberFormat="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4" fillId="26" borderId="8" applyNumberFormat="0" applyFont="0" applyAlignment="0" applyProtection="0"/>
    <xf numFmtId="0" fontId="31" fillId="10" borderId="2" applyNumberFormat="0" applyAlignment="0" applyProtection="0"/>
    <xf numFmtId="0" fontId="16" fillId="23" borderId="2" applyNumberFormat="0" applyAlignment="0" applyProtection="0"/>
    <xf numFmtId="0" fontId="16" fillId="23" borderId="2" applyNumberFormat="0" applyAlignment="0" applyProtection="0"/>
    <xf numFmtId="0" fontId="44" fillId="0" borderId="10" applyNumberFormat="0" applyFill="0" applyAlignment="0" applyProtection="0"/>
    <xf numFmtId="0" fontId="31" fillId="10" borderId="2" applyNumberFormat="0" applyAlignment="0" applyProtection="0"/>
    <xf numFmtId="0" fontId="11" fillId="26" borderId="8" applyNumberFormat="0" applyFont="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42" fillId="23" borderId="9" applyNumberFormat="0" applyAlignment="0" applyProtection="0"/>
    <xf numFmtId="0" fontId="8" fillId="26" borderId="8" applyNumberFormat="0" applyFont="0" applyAlignment="0" applyProtection="0"/>
    <xf numFmtId="0" fontId="10" fillId="26" borderId="8" applyNumberFormat="0" applyFont="0" applyAlignment="0" applyProtection="0"/>
    <xf numFmtId="0" fontId="16" fillId="23" borderId="2" applyNumberFormat="0" applyAlignment="0" applyProtection="0"/>
    <xf numFmtId="0" fontId="45" fillId="0" borderId="10" applyNumberFormat="0" applyFill="0" applyAlignment="0" applyProtection="0"/>
    <xf numFmtId="0" fontId="4"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31" fillId="10" borderId="2"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31" fillId="10" borderId="2" applyNumberFormat="0" applyAlignment="0" applyProtection="0"/>
    <xf numFmtId="0" fontId="42" fillId="23" borderId="9" applyNumberFormat="0" applyAlignment="0" applyProtection="0"/>
    <xf numFmtId="0" fontId="16" fillId="23" borderId="2" applyNumberFormat="0" applyAlignment="0" applyProtection="0"/>
    <xf numFmtId="0" fontId="42" fillId="23" borderId="9" applyNumberFormat="0" applyAlignment="0" applyProtection="0"/>
    <xf numFmtId="0" fontId="11" fillId="26" borderId="8" applyNumberFormat="0" applyFont="0" applyAlignment="0" applyProtection="0"/>
    <xf numFmtId="0" fontId="31" fillId="10" borderId="2" applyNumberFormat="0" applyAlignment="0" applyProtection="0"/>
    <xf numFmtId="0" fontId="8"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32" fillId="10" borderId="2" applyNumberFormat="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17" fillId="23" borderId="2" applyNumberFormat="0" applyAlignment="0" applyProtection="0"/>
    <xf numFmtId="0" fontId="16" fillId="23" borderId="2"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17" fillId="23" borderId="2" applyNumberFormat="0" applyAlignment="0" applyProtection="0"/>
    <xf numFmtId="0" fontId="31" fillId="10" borderId="2" applyNumberFormat="0" applyAlignment="0" applyProtection="0"/>
    <xf numFmtId="0" fontId="16"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16" fillId="23" borderId="2" applyNumberFormat="0" applyAlignment="0" applyProtection="0"/>
    <xf numFmtId="0" fontId="8"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17" fillId="23" borderId="2" applyNumberFormat="0" applyAlignment="0" applyProtection="0"/>
    <xf numFmtId="0" fontId="16" fillId="23" borderId="2" applyNumberFormat="0" applyAlignment="0" applyProtection="0"/>
    <xf numFmtId="0" fontId="16"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7" fillId="23" borderId="2" applyNumberFormat="0" applyAlignment="0" applyProtection="0"/>
    <xf numFmtId="0" fontId="16" fillId="23" borderId="2" applyNumberFormat="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32" fillId="10" borderId="2" applyNumberFormat="0" applyAlignment="0" applyProtection="0"/>
    <xf numFmtId="0" fontId="45"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5" fillId="0" borderId="10" applyNumberFormat="0" applyFill="0" applyAlignment="0" applyProtection="0"/>
    <xf numFmtId="0" fontId="11"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45"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44" fillId="0" borderId="10" applyNumberFormat="0" applyFill="0" applyAlignment="0" applyProtection="0"/>
    <xf numFmtId="0" fontId="16" fillId="23" borderId="2" applyNumberFormat="0" applyAlignment="0" applyProtection="0"/>
    <xf numFmtId="0" fontId="8" fillId="26" borderId="8" applyNumberFormat="0" applyFont="0" applyAlignment="0" applyProtection="0"/>
    <xf numFmtId="0" fontId="31" fillId="10" borderId="2" applyNumberFormat="0" applyAlignment="0" applyProtection="0"/>
    <xf numFmtId="0" fontId="10"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41"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17" fillId="23" borderId="2" applyNumberFormat="0" applyAlignment="0" applyProtection="0"/>
    <xf numFmtId="0" fontId="42" fillId="23" borderId="9" applyNumberFormat="0" applyAlignment="0" applyProtection="0"/>
    <xf numFmtId="0" fontId="45"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17"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32"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32" fillId="10" borderId="2" applyNumberFormat="0" applyAlignment="0" applyProtection="0"/>
    <xf numFmtId="0" fontId="10" fillId="26" borderId="8" applyNumberFormat="0" applyFont="0" applyAlignment="0" applyProtection="0"/>
    <xf numFmtId="0" fontId="32" fillId="10" borderId="2" applyNumberFormat="0" applyAlignment="0" applyProtection="0"/>
    <xf numFmtId="0" fontId="31" fillId="10" borderId="2" applyNumberFormat="0" applyAlignment="0" applyProtection="0"/>
    <xf numFmtId="0" fontId="31" fillId="10" borderId="2" applyNumberFormat="0" applyAlignment="0" applyProtection="0"/>
    <xf numFmtId="0" fontId="31" fillId="10" borderId="2" applyNumberFormat="0" applyAlignment="0" applyProtection="0"/>
    <xf numFmtId="0" fontId="8"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17" fillId="23" borderId="2" applyNumberFormat="0" applyAlignment="0" applyProtection="0"/>
    <xf numFmtId="0" fontId="41" fillId="23" borderId="9" applyNumberFormat="0" applyAlignment="0" applyProtection="0"/>
    <xf numFmtId="0" fontId="16" fillId="23" borderId="2"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2" fillId="23" borderId="9" applyNumberFormat="0" applyAlignment="0" applyProtection="0"/>
    <xf numFmtId="0" fontId="16" fillId="23" borderId="2" applyNumberFormat="0" applyAlignment="0" applyProtection="0"/>
    <xf numFmtId="0" fontId="16" fillId="23" borderId="2" applyNumberFormat="0" applyAlignment="0" applyProtection="0"/>
    <xf numFmtId="0" fontId="41" fillId="23" borderId="9" applyNumberFormat="0" applyAlignment="0" applyProtection="0"/>
    <xf numFmtId="0" fontId="11" fillId="26" borderId="8" applyNumberFormat="0" applyFont="0" applyAlignment="0" applyProtection="0"/>
    <xf numFmtId="0" fontId="31" fillId="10" borderId="2" applyNumberFormat="0" applyAlignment="0" applyProtection="0"/>
    <xf numFmtId="0" fontId="16" fillId="23" borderId="2" applyNumberFormat="0" applyAlignment="0" applyProtection="0"/>
    <xf numFmtId="0" fontId="41" fillId="23" borderId="9" applyNumberFormat="0" applyAlignment="0" applyProtection="0"/>
    <xf numFmtId="0" fontId="16" fillId="23"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17"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17" fillId="23" borderId="2" applyNumberForma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32" fillId="10" borderId="2" applyNumberFormat="0" applyAlignment="0" applyProtection="0"/>
    <xf numFmtId="0" fontId="16" fillId="23" borderId="2" applyNumberFormat="0" applyAlignment="0" applyProtection="0"/>
    <xf numFmtId="0" fontId="42"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32" fillId="10" borderId="2" applyNumberFormat="0" applyAlignment="0" applyProtection="0"/>
    <xf numFmtId="0" fontId="42" fillId="23" borderId="9" applyNumberFormat="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16" fillId="23" borderId="2" applyNumberFormat="0" applyAlignment="0" applyProtection="0"/>
    <xf numFmtId="0" fontId="42" fillId="23" borderId="9" applyNumberFormat="0" applyAlignment="0" applyProtection="0"/>
    <xf numFmtId="0" fontId="31"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11"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5" fillId="0" borderId="10" applyNumberFormat="0" applyFill="0" applyAlignment="0" applyProtection="0"/>
    <xf numFmtId="0" fontId="31" fillId="10" borderId="2" applyNumberFormat="0" applyAlignment="0" applyProtection="0"/>
    <xf numFmtId="0" fontId="10" fillId="26" borderId="8" applyNumberFormat="0" applyFont="0" applyAlignment="0" applyProtection="0"/>
    <xf numFmtId="0" fontId="31" fillId="10" borderId="2" applyNumberFormat="0" applyAlignment="0" applyProtection="0"/>
    <xf numFmtId="0" fontId="4"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8"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32" fillId="10" borderId="2"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2" fillId="23" borderId="9" applyNumberFormat="0" applyAlignment="0" applyProtection="0"/>
    <xf numFmtId="0" fontId="8"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17" fillId="23" borderId="2" applyNumberFormat="0" applyAlignment="0" applyProtection="0"/>
    <xf numFmtId="0" fontId="8" fillId="26" borderId="8" applyNumberFormat="0" applyFont="0" applyAlignment="0" applyProtection="0"/>
    <xf numFmtId="0" fontId="16" fillId="23" borderId="2" applyNumberFormat="0" applyAlignment="0" applyProtection="0"/>
    <xf numFmtId="0" fontId="11" fillId="26" borderId="8" applyNumberFormat="0" applyFont="0" applyAlignment="0" applyProtection="0"/>
    <xf numFmtId="0" fontId="16" fillId="23" borderId="2" applyNumberFormat="0" applyAlignment="0" applyProtection="0"/>
    <xf numFmtId="0" fontId="32" fillId="10" borderId="2" applyNumberFormat="0" applyAlignment="0" applyProtection="0"/>
    <xf numFmtId="0" fontId="42" fillId="23" borderId="9" applyNumberFormat="0" applyAlignment="0" applyProtection="0"/>
    <xf numFmtId="0" fontId="16" fillId="23" borderId="2" applyNumberFormat="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7" fillId="23" borderId="2" applyNumberFormat="0" applyAlignment="0" applyProtection="0"/>
    <xf numFmtId="0" fontId="17" fillId="23" borderId="2" applyNumberFormat="0" applyAlignment="0" applyProtection="0"/>
    <xf numFmtId="0" fontId="45" fillId="0" borderId="10" applyNumberFormat="0" applyFill="0" applyAlignment="0" applyProtection="0"/>
    <xf numFmtId="0" fontId="11" fillId="26" borderId="8" applyNumberFormat="0" applyFont="0" applyAlignment="0" applyProtection="0"/>
    <xf numFmtId="0" fontId="32" fillId="10"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10"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8"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32"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32" fillId="10" borderId="2" applyNumberFormat="0" applyAlignment="0" applyProtection="0"/>
    <xf numFmtId="0" fontId="17" fillId="23" borderId="2"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31" fillId="10" borderId="2" applyNumberFormat="0" applyAlignment="0" applyProtection="0"/>
    <xf numFmtId="0" fontId="32" fillId="10" borderId="2" applyNumberFormat="0" applyAlignment="0" applyProtection="0"/>
    <xf numFmtId="0" fontId="31" fillId="10" borderId="2" applyNumberFormat="0" applyAlignment="0" applyProtection="0"/>
    <xf numFmtId="0" fontId="4"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32" fillId="10" borderId="2" applyNumberFormat="0" applyAlignment="0" applyProtection="0"/>
    <xf numFmtId="0" fontId="31"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16" fillId="23" borderId="2" applyNumberFormat="0" applyAlignment="0" applyProtection="0"/>
    <xf numFmtId="0" fontId="10"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32"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31" fillId="10"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42" fillId="23" borderId="9" applyNumberForma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10" fillId="26" borderId="8" applyNumberFormat="0" applyFont="0" applyAlignment="0" applyProtection="0"/>
    <xf numFmtId="0" fontId="17" fillId="23" borderId="2" applyNumberFormat="0" applyAlignment="0" applyProtection="0"/>
    <xf numFmtId="0" fontId="41" fillId="23" borderId="9" applyNumberFormat="0" applyAlignment="0" applyProtection="0"/>
    <xf numFmtId="0" fontId="31" fillId="10" borderId="2" applyNumberFormat="0" applyAlignment="0" applyProtection="0"/>
    <xf numFmtId="0" fontId="4" fillId="26" borderId="8" applyNumberFormat="0" applyFont="0" applyAlignment="0" applyProtection="0"/>
    <xf numFmtId="0" fontId="31"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32" fillId="10"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31" fillId="10" borderId="2" applyNumberFormat="0" applyAlignment="0" applyProtection="0"/>
    <xf numFmtId="0" fontId="4"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7" fillId="23" borderId="2" applyNumberFormat="0" applyAlignment="0" applyProtection="0"/>
    <xf numFmtId="0" fontId="41" fillId="23" borderId="9" applyNumberFormat="0" applyAlignment="0" applyProtection="0"/>
    <xf numFmtId="0" fontId="16" fillId="23" borderId="2" applyNumberFormat="0" applyAlignment="0" applyProtection="0"/>
    <xf numFmtId="0" fontId="4" fillId="26" borderId="8" applyNumberFormat="0" applyFont="0" applyAlignment="0" applyProtection="0"/>
    <xf numFmtId="0" fontId="16" fillId="23" borderId="2" applyNumberFormat="0" applyAlignment="0" applyProtection="0"/>
    <xf numFmtId="0" fontId="45" fillId="0" borderId="10" applyNumberFormat="0" applyFill="0" applyAlignment="0" applyProtection="0"/>
    <xf numFmtId="0" fontId="31" fillId="10" borderId="2" applyNumberFormat="0" applyAlignment="0" applyProtection="0"/>
    <xf numFmtId="0" fontId="16" fillId="23" borderId="2" applyNumberFormat="0" applyAlignment="0" applyProtection="0"/>
    <xf numFmtId="0" fontId="4" fillId="26" borderId="8" applyNumberFormat="0" applyFont="0" applyAlignment="0" applyProtection="0"/>
    <xf numFmtId="0" fontId="31" fillId="10" borderId="2" applyNumberFormat="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42" fillId="23" borderId="9" applyNumberFormat="0" applyAlignment="0" applyProtection="0"/>
    <xf numFmtId="0" fontId="44"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32" fillId="10" borderId="2" applyNumberFormat="0" applyAlignment="0" applyProtection="0"/>
    <xf numFmtId="0" fontId="4"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17" fillId="23" borderId="2" applyNumberFormat="0" applyAlignment="0" applyProtection="0"/>
    <xf numFmtId="0" fontId="16" fillId="23" borderId="2" applyNumberFormat="0" applyAlignment="0" applyProtection="0"/>
    <xf numFmtId="0" fontId="45"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8"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16" fillId="23" borderId="2" applyNumberFormat="0" applyAlignment="0" applyProtection="0"/>
    <xf numFmtId="0" fontId="32" fillId="10" borderId="2" applyNumberFormat="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16" fillId="23" borderId="2"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 fillId="26" borderId="8" applyNumberFormat="0" applyFont="0" applyAlignment="0" applyProtection="0"/>
    <xf numFmtId="0" fontId="42" fillId="23" borderId="9"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16" fillId="23" borderId="2"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8" fillId="26" borderId="8" applyNumberFormat="0" applyFont="0" applyAlignment="0" applyProtection="0"/>
    <xf numFmtId="0" fontId="16" fillId="23" borderId="2"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45" fillId="0" borderId="10" applyNumberFormat="0" applyFill="0" applyAlignment="0" applyProtection="0"/>
    <xf numFmtId="0" fontId="11" fillId="26" borderId="8" applyNumberFormat="0" applyFont="0" applyAlignment="0" applyProtection="0"/>
    <xf numFmtId="0" fontId="31" fillId="10" borderId="2" applyNumberFormat="0" applyAlignment="0" applyProtection="0"/>
    <xf numFmtId="0" fontId="4" fillId="26" borderId="8" applyNumberFormat="0" applyFont="0" applyAlignment="0" applyProtection="0"/>
    <xf numFmtId="0" fontId="11"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45"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16" fillId="23" borderId="2" applyNumberFormat="0" applyAlignment="0" applyProtection="0"/>
    <xf numFmtId="0" fontId="17" fillId="23" borderId="2" applyNumberFormat="0" applyAlignment="0" applyProtection="0"/>
    <xf numFmtId="0" fontId="31" fillId="10" borderId="2" applyNumberFormat="0" applyAlignment="0" applyProtection="0"/>
    <xf numFmtId="0" fontId="41" fillId="23" borderId="9" applyNumberFormat="0" applyAlignment="0" applyProtection="0"/>
    <xf numFmtId="0" fontId="17" fillId="23" borderId="2" applyNumberFormat="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16" fillId="23" borderId="2"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17" fillId="23" borderId="2" applyNumberFormat="0" applyAlignment="0" applyProtection="0"/>
    <xf numFmtId="0" fontId="31"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42"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16" fillId="23" borderId="2"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16" fillId="23" borderId="2"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6" fillId="23" borderId="2"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16" fillId="23" borderId="2" applyNumberFormat="0" applyAlignment="0" applyProtection="0"/>
    <xf numFmtId="0" fontId="42" fillId="23" borderId="9" applyNumberFormat="0" applyAlignment="0" applyProtection="0"/>
    <xf numFmtId="0" fontId="45" fillId="0" borderId="10" applyNumberFormat="0" applyFill="0" applyAlignment="0" applyProtection="0"/>
    <xf numFmtId="0" fontId="8" fillId="26" borderId="8" applyNumberFormat="0" applyFont="0" applyAlignment="0" applyProtection="0"/>
    <xf numFmtId="0" fontId="31" fillId="10" borderId="2" applyNumberFormat="0" applyAlignment="0" applyProtection="0"/>
    <xf numFmtId="0" fontId="42"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10" fillId="26" borderId="8" applyNumberFormat="0" applyFont="0" applyAlignment="0" applyProtection="0"/>
    <xf numFmtId="0" fontId="31" fillId="10" borderId="2" applyNumberFormat="0" applyAlignment="0" applyProtection="0"/>
    <xf numFmtId="0" fontId="44" fillId="0" borderId="10" applyNumberFormat="0" applyFill="0" applyAlignment="0" applyProtection="0"/>
    <xf numFmtId="0" fontId="17" fillId="23" borderId="2" applyNumberFormat="0" applyAlignment="0" applyProtection="0"/>
    <xf numFmtId="0" fontId="41" fillId="23" borderId="9" applyNumberFormat="0" applyAlignment="0" applyProtection="0"/>
    <xf numFmtId="0" fontId="10"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8"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11" fillId="26" borderId="8" applyNumberFormat="0" applyFont="0" applyAlignment="0" applyProtection="0"/>
    <xf numFmtId="0" fontId="17" fillId="23" borderId="2" applyNumberFormat="0" applyAlignment="0" applyProtection="0"/>
    <xf numFmtId="0" fontId="42"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17" fillId="23" borderId="2" applyNumberFormat="0" applyAlignment="0" applyProtection="0"/>
    <xf numFmtId="0" fontId="45" fillId="0" borderId="10" applyNumberFormat="0" applyFill="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5" fillId="0" borderId="10" applyNumberFormat="0" applyFill="0" applyAlignment="0" applyProtection="0"/>
    <xf numFmtId="0" fontId="17"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16" fillId="23" borderId="2" applyNumberFormat="0" applyAlignment="0" applyProtection="0"/>
    <xf numFmtId="0" fontId="10" fillId="26" borderId="8" applyNumberFormat="0" applyFont="0" applyAlignment="0" applyProtection="0"/>
    <xf numFmtId="0" fontId="31" fillId="10" borderId="2"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31" fillId="10" borderId="2" applyNumberFormat="0" applyAlignment="0" applyProtection="0"/>
    <xf numFmtId="0" fontId="16" fillId="23" borderId="2" applyNumberFormat="0" applyAlignment="0" applyProtection="0"/>
    <xf numFmtId="0" fontId="31" fillId="10" borderId="2" applyNumberFormat="0" applyAlignment="0" applyProtection="0"/>
    <xf numFmtId="0" fontId="42" fillId="23" borderId="9" applyNumberFormat="0" applyAlignment="0" applyProtection="0"/>
    <xf numFmtId="0" fontId="16" fillId="23" borderId="2" applyNumberFormat="0" applyAlignment="0" applyProtection="0"/>
    <xf numFmtId="0" fontId="11" fillId="26" borderId="8" applyNumberFormat="0" applyFont="0" applyAlignment="0" applyProtection="0"/>
    <xf numFmtId="0" fontId="8" fillId="26" borderId="8" applyNumberFormat="0" applyFont="0" applyAlignment="0" applyProtection="0"/>
    <xf numFmtId="0" fontId="32" fillId="10" borderId="2"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31" fillId="10" borderId="2" applyNumberFormat="0" applyAlignment="0" applyProtection="0"/>
    <xf numFmtId="0" fontId="8" fillId="26" borderId="8" applyNumberFormat="0" applyFont="0" applyAlignment="0" applyProtection="0"/>
    <xf numFmtId="0" fontId="42" fillId="23" borderId="9" applyNumberFormat="0" applyAlignment="0" applyProtection="0"/>
    <xf numFmtId="0" fontId="31"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31" fillId="10" borderId="2" applyNumberFormat="0" applyAlignment="0" applyProtection="0"/>
    <xf numFmtId="0" fontId="11"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4" fillId="26" borderId="8" applyNumberFormat="0" applyFon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4" fillId="26" borderId="8" applyNumberFormat="0" applyFont="0" applyAlignment="0" applyProtection="0"/>
    <xf numFmtId="0" fontId="32" fillId="10" borderId="2" applyNumberFormat="0" applyAlignment="0" applyProtection="0"/>
    <xf numFmtId="0" fontId="44" fillId="0" borderId="10" applyNumberFormat="0" applyFill="0" applyAlignment="0" applyProtection="0"/>
    <xf numFmtId="0" fontId="31" fillId="10" borderId="2" applyNumberFormat="0" applyAlignment="0" applyProtection="0"/>
    <xf numFmtId="0" fontId="17"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31" fillId="10" borderId="2" applyNumberFormat="0" applyAlignment="0" applyProtection="0"/>
    <xf numFmtId="0" fontId="10" fillId="26" borderId="8" applyNumberFormat="0" applyFont="0" applyAlignment="0" applyProtection="0"/>
    <xf numFmtId="0" fontId="41" fillId="23" borderId="9" applyNumberFormat="0" applyAlignment="0" applyProtection="0"/>
    <xf numFmtId="0" fontId="17"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32" fillId="10" borderId="2" applyNumberFormat="0" applyAlignment="0" applyProtection="0"/>
    <xf numFmtId="0" fontId="42"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32" fillId="10" borderId="2" applyNumberFormat="0" applyAlignment="0" applyProtection="0"/>
    <xf numFmtId="0" fontId="32" fillId="10" borderId="2" applyNumberFormat="0" applyAlignment="0" applyProtection="0"/>
    <xf numFmtId="0" fontId="10"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31" fillId="10" borderId="2" applyNumberFormat="0" applyAlignment="0" applyProtection="0"/>
    <xf numFmtId="0" fontId="45"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10"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32" fillId="10"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31" fillId="10" borderId="2" applyNumberFormat="0" applyAlignment="0" applyProtection="0"/>
    <xf numFmtId="0" fontId="11" fillId="26" borderId="8" applyNumberFormat="0" applyFont="0" applyAlignment="0" applyProtection="0"/>
    <xf numFmtId="0" fontId="17" fillId="23" borderId="2" applyNumberFormat="0" applyAlignment="0" applyProtection="0"/>
    <xf numFmtId="0" fontId="4" fillId="26" borderId="8" applyNumberFormat="0" applyFont="0" applyAlignment="0" applyProtection="0"/>
    <xf numFmtId="0" fontId="10" fillId="26" borderId="8" applyNumberFormat="0" applyFont="0" applyAlignment="0" applyProtection="0"/>
    <xf numFmtId="0" fontId="17"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8"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32" fillId="10" borderId="2" applyNumberFormat="0" applyAlignment="0" applyProtection="0"/>
    <xf numFmtId="0" fontId="16" fillId="23" borderId="2" applyNumberFormat="0" applyAlignment="0" applyProtection="0"/>
    <xf numFmtId="0" fontId="41" fillId="23" borderId="9" applyNumberFormat="0" applyAlignment="0" applyProtection="0"/>
    <xf numFmtId="0" fontId="45"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42" fillId="23" borderId="9"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42"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7" fillId="23" borderId="2" applyNumberFormat="0" applyAlignment="0" applyProtection="0"/>
    <xf numFmtId="0" fontId="44" fillId="0" borderId="10" applyNumberFormat="0" applyFill="0" applyAlignment="0" applyProtection="0"/>
    <xf numFmtId="0" fontId="42"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16" fillId="23" borderId="2" applyNumberFormat="0" applyAlignment="0" applyProtection="0"/>
    <xf numFmtId="0" fontId="17" fillId="23" borderId="2" applyNumberFormat="0" applyAlignment="0" applyProtection="0"/>
    <xf numFmtId="0" fontId="4"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31" fillId="10" borderId="2" applyNumberFormat="0" applyAlignment="0" applyProtection="0"/>
    <xf numFmtId="0" fontId="16" fillId="23" borderId="2" applyNumberFormat="0" applyAlignment="0" applyProtection="0"/>
    <xf numFmtId="0" fontId="42"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31" fillId="10" borderId="2" applyNumberFormat="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32" fillId="10" borderId="2" applyNumberFormat="0" applyAlignment="0" applyProtection="0"/>
    <xf numFmtId="0" fontId="17" fillId="23" borderId="2" applyNumberFormat="0" applyAlignment="0" applyProtection="0"/>
    <xf numFmtId="0" fontId="17" fillId="23" borderId="2" applyNumberFormat="0" applyAlignment="0" applyProtection="0"/>
    <xf numFmtId="0" fontId="42" fillId="23" borderId="9" applyNumberFormat="0" applyAlignment="0" applyProtection="0"/>
    <xf numFmtId="0" fontId="8" fillId="26" borderId="8" applyNumberFormat="0" applyFont="0" applyAlignment="0" applyProtection="0"/>
    <xf numFmtId="0" fontId="16" fillId="23" borderId="2" applyNumberFormat="0" applyAlignment="0" applyProtection="0"/>
    <xf numFmtId="0" fontId="41" fillId="23" borderId="9" applyNumberFormat="0" applyAlignment="0" applyProtection="0"/>
    <xf numFmtId="0" fontId="42"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32" fillId="10" borderId="2" applyNumberFormat="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2" fillId="23" borderId="9" applyNumberFormat="0" applyAlignment="0" applyProtection="0"/>
    <xf numFmtId="0" fontId="8" fillId="26" borderId="8" applyNumberFormat="0" applyFont="0" applyAlignment="0" applyProtection="0"/>
    <xf numFmtId="0" fontId="42" fillId="23" borderId="9" applyNumberFormat="0" applyAlignment="0" applyProtection="0"/>
    <xf numFmtId="0" fontId="16" fillId="23" borderId="2" applyNumberFormat="0" applyAlignment="0" applyProtection="0"/>
    <xf numFmtId="0" fontId="32" fillId="10" borderId="2" applyNumberFormat="0" applyAlignment="0" applyProtection="0"/>
    <xf numFmtId="0" fontId="10" fillId="26" borderId="8" applyNumberFormat="0" applyFont="0" applyAlignment="0" applyProtection="0"/>
    <xf numFmtId="0" fontId="31" fillId="10" borderId="2" applyNumberFormat="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16"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10" fillId="26" borderId="8" applyNumberFormat="0" applyFont="0" applyAlignment="0" applyProtection="0"/>
    <xf numFmtId="0" fontId="32" fillId="10" borderId="2" applyNumberFormat="0" applyAlignment="0" applyProtection="0"/>
    <xf numFmtId="0" fontId="16" fillId="23"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17" fillId="23" borderId="2" applyNumberFormat="0" applyAlignment="0" applyProtection="0"/>
    <xf numFmtId="0" fontId="16" fillId="23" borderId="2" applyNumberFormat="0" applyAlignment="0" applyProtection="0"/>
    <xf numFmtId="0" fontId="8" fillId="26" borderId="8" applyNumberFormat="0" applyFont="0" applyAlignment="0" applyProtection="0"/>
    <xf numFmtId="0" fontId="42" fillId="23" borderId="9" applyNumberFormat="0" applyAlignment="0" applyProtection="0"/>
    <xf numFmtId="0" fontId="31" fillId="10" borderId="2" applyNumberFormat="0" applyAlignment="0" applyProtection="0"/>
    <xf numFmtId="0" fontId="45" fillId="0" borderId="10" applyNumberFormat="0" applyFill="0" applyAlignment="0" applyProtection="0"/>
    <xf numFmtId="0" fontId="11" fillId="26" borderId="8" applyNumberFormat="0" applyFont="0" applyAlignment="0" applyProtection="0"/>
    <xf numFmtId="0" fontId="10"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11" fillId="26" borderId="8" applyNumberFormat="0" applyFont="0" applyAlignment="0" applyProtection="0"/>
    <xf numFmtId="0" fontId="41" fillId="23" borderId="9" applyNumberFormat="0" applyAlignment="0" applyProtection="0"/>
    <xf numFmtId="0" fontId="17" fillId="23" borderId="2" applyNumberFormat="0" applyAlignment="0" applyProtection="0"/>
    <xf numFmtId="0" fontId="41" fillId="23" borderId="9" applyNumberFormat="0" applyAlignment="0" applyProtection="0"/>
    <xf numFmtId="0" fontId="10" fillId="26" borderId="8" applyNumberFormat="0" applyFont="0" applyAlignment="0" applyProtection="0"/>
    <xf numFmtId="0" fontId="42"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10" fillId="26" borderId="8" applyNumberFormat="0" applyFont="0" applyAlignment="0" applyProtection="0"/>
    <xf numFmtId="0" fontId="17" fillId="23" borderId="2" applyNumberFormat="0" applyAlignment="0" applyProtection="0"/>
    <xf numFmtId="0" fontId="41" fillId="23" borderId="9"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41" fillId="23" borderId="9" applyNumberFormat="0" applyAlignment="0" applyProtection="0"/>
    <xf numFmtId="0" fontId="16" fillId="23" borderId="2"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32" fillId="10" borderId="2" applyNumberFormat="0" applyAlignment="0" applyProtection="0"/>
    <xf numFmtId="0" fontId="42" fillId="23" borderId="9" applyNumberFormat="0" applyAlignment="0" applyProtection="0"/>
    <xf numFmtId="0" fontId="8" fillId="26" borderId="8" applyNumberFormat="0" applyFont="0" applyAlignment="0" applyProtection="0"/>
    <xf numFmtId="0" fontId="45"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31" fillId="10" borderId="2" applyNumberFormat="0" applyAlignment="0" applyProtection="0"/>
    <xf numFmtId="0" fontId="41" fillId="23" borderId="9" applyNumberFormat="0" applyAlignment="0" applyProtection="0"/>
    <xf numFmtId="0" fontId="32" fillId="10" borderId="2" applyNumberFormat="0" applyAlignment="0" applyProtection="0"/>
    <xf numFmtId="0" fontId="16" fillId="23" borderId="2" applyNumberFormat="0" applyAlignment="0" applyProtection="0"/>
    <xf numFmtId="0" fontId="41" fillId="23" borderId="9" applyNumberFormat="0" applyAlignment="0" applyProtection="0"/>
    <xf numFmtId="0" fontId="41" fillId="23" borderId="9" applyNumberFormat="0" applyAlignment="0" applyProtection="0"/>
    <xf numFmtId="0" fontId="16" fillId="23" borderId="2" applyNumberFormat="0" applyAlignment="0" applyProtection="0"/>
    <xf numFmtId="0" fontId="32" fillId="10" borderId="2" applyNumberFormat="0" applyAlignment="0" applyProtection="0"/>
    <xf numFmtId="0" fontId="44" fillId="0" borderId="10" applyNumberFormat="0" applyFill="0" applyAlignment="0" applyProtection="0"/>
    <xf numFmtId="0" fontId="32" fillId="10" borderId="2" applyNumberFormat="0" applyAlignment="0" applyProtection="0"/>
    <xf numFmtId="0" fontId="31" fillId="10" borderId="2" applyNumberFormat="0" applyAlignment="0" applyProtection="0"/>
    <xf numFmtId="0" fontId="4"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17" fillId="23" borderId="2" applyNumberFormat="0" applyAlignment="0" applyProtection="0"/>
    <xf numFmtId="0" fontId="17" fillId="23" borderId="2" applyNumberFormat="0" applyAlignment="0" applyProtection="0"/>
    <xf numFmtId="0" fontId="41" fillId="23" borderId="9" applyNumberFormat="0" applyAlignment="0" applyProtection="0"/>
    <xf numFmtId="0" fontId="45" fillId="0" borderId="10" applyNumberFormat="0" applyFill="0" applyAlignment="0" applyProtection="0"/>
    <xf numFmtId="0" fontId="17" fillId="23" borderId="2"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16" fillId="23" borderId="2"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32" fillId="10" borderId="2" applyNumberFormat="0" applyAlignment="0" applyProtection="0"/>
    <xf numFmtId="0" fontId="11"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5"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11" fillId="26" borderId="8" applyNumberFormat="0" applyFont="0" applyAlignment="0" applyProtection="0"/>
    <xf numFmtId="0" fontId="4" fillId="26" borderId="8" applyNumberFormat="0" applyFont="0" applyAlignment="0" applyProtection="0"/>
    <xf numFmtId="0" fontId="42" fillId="23" borderId="9" applyNumberFormat="0" applyAlignment="0" applyProtection="0"/>
    <xf numFmtId="0" fontId="8"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17" fillId="23" borderId="2"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17" fillId="23" borderId="2"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17" fillId="23" borderId="2" applyNumberFormat="0" applyAlignment="0" applyProtection="0"/>
    <xf numFmtId="0" fontId="31" fillId="10" borderId="2" applyNumberFormat="0" applyAlignment="0" applyProtection="0"/>
    <xf numFmtId="0" fontId="44" fillId="0" borderId="10" applyNumberFormat="0" applyFill="0" applyAlignment="0" applyProtection="0"/>
    <xf numFmtId="0" fontId="4" fillId="26" borderId="8" applyNumberFormat="0" applyFont="0" applyAlignment="0" applyProtection="0"/>
    <xf numFmtId="0" fontId="31" fillId="10" borderId="2" applyNumberFormat="0" applyAlignment="0" applyProtection="0"/>
    <xf numFmtId="0" fontId="4"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8" fillId="26" borderId="8" applyNumberFormat="0" applyFont="0" applyAlignment="0" applyProtection="0"/>
    <xf numFmtId="0" fontId="31" fillId="10" borderId="2" applyNumberFormat="0" applyAlignment="0" applyProtection="0"/>
    <xf numFmtId="0" fontId="41" fillId="23" borderId="9" applyNumberFormat="0" applyAlignment="0" applyProtection="0"/>
    <xf numFmtId="0" fontId="45"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16" fillId="23" borderId="2" applyNumberFormat="0" applyAlignment="0" applyProtection="0"/>
    <xf numFmtId="0" fontId="16" fillId="23" borderId="2" applyNumberFormat="0" applyAlignment="0" applyProtection="0"/>
    <xf numFmtId="0" fontId="31" fillId="10" borderId="2" applyNumberForma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16" fillId="23" borderId="2" applyNumberFormat="0" applyAlignment="0" applyProtection="0"/>
    <xf numFmtId="0" fontId="41" fillId="23" borderId="9" applyNumberFormat="0" applyAlignment="0" applyProtection="0"/>
    <xf numFmtId="0" fontId="41" fillId="23" borderId="9" applyNumberFormat="0" applyAlignment="0" applyProtection="0"/>
    <xf numFmtId="0" fontId="17" fillId="23" borderId="2" applyNumberFormat="0" applyAlignment="0" applyProtection="0"/>
    <xf numFmtId="0" fontId="4"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17"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16" fillId="23" borderId="2" applyNumberFormat="0" applyAlignment="0" applyProtection="0"/>
    <xf numFmtId="0" fontId="31" fillId="10" borderId="2" applyNumberFormat="0" applyAlignment="0" applyProtection="0"/>
    <xf numFmtId="0" fontId="11" fillId="26" borderId="8" applyNumberFormat="0" applyFont="0" applyAlignment="0" applyProtection="0"/>
    <xf numFmtId="0" fontId="32" fillId="10" borderId="2" applyNumberForma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31" fillId="10" borderId="2" applyNumberFormat="0" applyAlignment="0" applyProtection="0"/>
    <xf numFmtId="0" fontId="31" fillId="10" borderId="2" applyNumberFormat="0" applyAlignment="0" applyProtection="0"/>
    <xf numFmtId="0" fontId="4" fillId="26" borderId="8" applyNumberFormat="0" applyFont="0" applyAlignment="0" applyProtection="0"/>
    <xf numFmtId="0" fontId="16" fillId="23" borderId="2" applyNumberFormat="0" applyAlignment="0" applyProtection="0"/>
    <xf numFmtId="0" fontId="45" fillId="0" borderId="10" applyNumberFormat="0" applyFill="0" applyAlignment="0" applyProtection="0"/>
    <xf numFmtId="0" fontId="41" fillId="23" borderId="9" applyNumberFormat="0" applyAlignment="0" applyProtection="0"/>
    <xf numFmtId="0" fontId="31" fillId="10" borderId="2" applyNumberFormat="0" applyAlignment="0" applyProtection="0"/>
    <xf numFmtId="0" fontId="16" fillId="23" borderId="2" applyNumberForma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7" fillId="23" borderId="2" applyNumberFormat="0" applyAlignment="0" applyProtection="0"/>
    <xf numFmtId="0" fontId="42" fillId="23" borderId="9" applyNumberFormat="0" applyAlignment="0" applyProtection="0"/>
    <xf numFmtId="0" fontId="31" fillId="10" borderId="2" applyNumberFormat="0" applyAlignment="0" applyProtection="0"/>
    <xf numFmtId="0" fontId="44" fillId="0" borderId="10" applyNumberFormat="0" applyFill="0" applyAlignment="0" applyProtection="0"/>
    <xf numFmtId="0" fontId="32" fillId="10" borderId="2" applyNumberFormat="0" applyAlignment="0" applyProtection="0"/>
    <xf numFmtId="0" fontId="41" fillId="23" borderId="9" applyNumberFormat="0" applyAlignment="0" applyProtection="0"/>
    <xf numFmtId="0" fontId="42" fillId="23" borderId="9" applyNumberFormat="0" applyAlignment="0" applyProtection="0"/>
    <xf numFmtId="0" fontId="4" fillId="26" borderId="8" applyNumberFormat="0" applyFont="0" applyAlignment="0" applyProtection="0"/>
    <xf numFmtId="0" fontId="16" fillId="23" borderId="2"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16" fillId="23" borderId="2" applyNumberFormat="0" applyAlignment="0" applyProtection="0"/>
    <xf numFmtId="0" fontId="45" fillId="0" borderId="10" applyNumberFormat="0" applyFill="0" applyAlignment="0" applyProtection="0"/>
    <xf numFmtId="0" fontId="10" fillId="26" borderId="8" applyNumberFormat="0" applyFont="0" applyAlignment="0" applyProtection="0"/>
    <xf numFmtId="0" fontId="32" fillId="10" borderId="2" applyNumberFormat="0" applyAlignment="0" applyProtection="0"/>
    <xf numFmtId="0" fontId="16" fillId="23" borderId="2" applyNumberFormat="0" applyAlignment="0" applyProtection="0"/>
    <xf numFmtId="0" fontId="44"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31" fillId="10" borderId="2" applyNumberFormat="0" applyAlignment="0" applyProtection="0"/>
    <xf numFmtId="0" fontId="42"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17" fillId="23" borderId="2"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 fillId="26" borderId="8" applyNumberFormat="0" applyFont="0" applyAlignment="0" applyProtection="0"/>
    <xf numFmtId="0" fontId="16" fillId="23" borderId="2" applyNumberFormat="0" applyAlignment="0" applyProtection="0"/>
    <xf numFmtId="0" fontId="8" fillId="26" borderId="8" applyNumberFormat="0" applyFont="0" applyAlignment="0" applyProtection="0"/>
    <xf numFmtId="0" fontId="17" fillId="23" borderId="2" applyNumberFormat="0" applyAlignment="0" applyProtection="0"/>
    <xf numFmtId="0" fontId="32" fillId="10" borderId="2"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31" fillId="10" borderId="2" applyNumberFormat="0" applyAlignment="0" applyProtection="0"/>
    <xf numFmtId="0" fontId="11" fillId="26" borderId="8" applyNumberFormat="0" applyFont="0" applyAlignment="0" applyProtection="0"/>
    <xf numFmtId="0" fontId="31" fillId="10" borderId="2" applyNumberFormat="0" applyAlignment="0" applyProtection="0"/>
    <xf numFmtId="0" fontId="45"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7" fillId="23" borderId="2" applyNumberFormat="0" applyAlignment="0" applyProtection="0"/>
    <xf numFmtId="0" fontId="41" fillId="23" borderId="9" applyNumberFormat="0" applyAlignment="0" applyProtection="0"/>
    <xf numFmtId="0" fontId="31" fillId="10" borderId="2"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10" fillId="26" borderId="8" applyNumberFormat="0" applyFont="0" applyAlignment="0" applyProtection="0"/>
    <xf numFmtId="0" fontId="31" fillId="10" borderId="2" applyNumberFormat="0" applyAlignment="0" applyProtection="0"/>
    <xf numFmtId="0" fontId="31" fillId="10" borderId="2" applyNumberFormat="0" applyAlignment="0" applyProtection="0"/>
    <xf numFmtId="0" fontId="11" fillId="26" borderId="8" applyNumberFormat="0" applyFont="0" applyAlignment="0" applyProtection="0"/>
    <xf numFmtId="0" fontId="16" fillId="23" borderId="2" applyNumberFormat="0" applyAlignment="0" applyProtection="0"/>
    <xf numFmtId="0" fontId="42" fillId="23" borderId="9" applyNumberFormat="0" applyAlignment="0" applyProtection="0"/>
    <xf numFmtId="0" fontId="44" fillId="0" borderId="10" applyNumberFormat="0" applyFill="0" applyAlignment="0" applyProtection="0"/>
    <xf numFmtId="0" fontId="31" fillId="10" borderId="2"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2" fillId="23" borderId="9"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16" fillId="23" borderId="2" applyNumberFormat="0" applyAlignment="0" applyProtection="0"/>
    <xf numFmtId="0" fontId="41" fillId="23" borderId="9" applyNumberFormat="0" applyAlignment="0" applyProtection="0"/>
    <xf numFmtId="0" fontId="8"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31" fillId="10" borderId="2" applyNumberFormat="0" applyAlignment="0" applyProtection="0"/>
    <xf numFmtId="0" fontId="42" fillId="23" borderId="9" applyNumberFormat="0" applyAlignment="0" applyProtection="0"/>
    <xf numFmtId="0" fontId="11"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2"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11"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10" fillId="26" borderId="8" applyNumberFormat="0" applyFont="0" applyAlignment="0" applyProtection="0"/>
    <xf numFmtId="0" fontId="4"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11"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5"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8"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2" fillId="23" borderId="9" applyNumberForma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5" fillId="0" borderId="10" applyNumberFormat="0" applyFill="0" applyAlignment="0" applyProtection="0"/>
    <xf numFmtId="0" fontId="11"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2"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11"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2"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5" fillId="0" borderId="10" applyNumberFormat="0" applyFill="0" applyAlignment="0" applyProtection="0"/>
    <xf numFmtId="0" fontId="11"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2"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1"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2" fillId="23" borderId="9"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8"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8"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11" fillId="26" borderId="8" applyNumberFormat="0" applyFont="0" applyAlignment="0" applyProtection="0"/>
    <xf numFmtId="0" fontId="10"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4"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10"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10"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10"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42"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 fillId="26" borderId="8" applyNumberFormat="0" applyFont="0" applyAlignment="0" applyProtection="0"/>
    <xf numFmtId="0" fontId="42"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2"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5"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8" fillId="26" borderId="8" applyNumberFormat="0" applyFont="0" applyAlignment="0" applyProtection="0"/>
    <xf numFmtId="0" fontId="4"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10"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11"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8"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2"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 fillId="26" borderId="8" applyNumberFormat="0" applyFont="0" applyAlignment="0" applyProtection="0"/>
    <xf numFmtId="0" fontId="45"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2" fillId="23" borderId="9" applyNumberFormat="0" applyAlignment="0" applyProtection="0"/>
    <xf numFmtId="0" fontId="42" fillId="23" borderId="9"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11" fillId="26" borderId="8" applyNumberFormat="0" applyFont="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10"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11"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2"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11"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10" fillId="26" borderId="8" applyNumberFormat="0" applyFont="0" applyAlignment="0" applyProtection="0"/>
    <xf numFmtId="0" fontId="4"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8"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11"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2"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11"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0"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5"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8"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2" fillId="23" borderId="9" applyNumberFormat="0" applyAlignment="0" applyProtection="0"/>
    <xf numFmtId="0" fontId="8"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4" fillId="26" borderId="8" applyNumberFormat="0" applyFont="0" applyAlignment="0" applyProtection="0"/>
    <xf numFmtId="0" fontId="45" fillId="0" borderId="10" applyNumberFormat="0" applyFill="0" applyAlignment="0" applyProtection="0"/>
    <xf numFmtId="0" fontId="11" fillId="26" borderId="8" applyNumberFormat="0" applyFont="0" applyAlignment="0" applyProtection="0"/>
    <xf numFmtId="0" fontId="4"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2"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0"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2"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11" fillId="26" borderId="8" applyNumberFormat="0" applyFont="0" applyAlignment="0" applyProtection="0"/>
    <xf numFmtId="0" fontId="8"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2"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8"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2" fillId="23" borderId="9" applyNumberFormat="0" applyAlignment="0" applyProtection="0"/>
    <xf numFmtId="0" fontId="42"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11"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2" fillId="23" borderId="9" applyNumberFormat="0" applyAlignment="0" applyProtection="0"/>
    <xf numFmtId="0" fontId="45" fillId="0" borderId="10" applyNumberFormat="0" applyFill="0" applyAlignment="0" applyProtection="0"/>
    <xf numFmtId="0" fontId="11"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1" fillId="23" borderId="9" applyNumberFormat="0" applyAlignment="0" applyProtection="0"/>
    <xf numFmtId="0" fontId="41" fillId="23" borderId="9" applyNumberFormat="0" applyAlignment="0" applyProtection="0"/>
    <xf numFmtId="0" fontId="10" fillId="26" borderId="8" applyNumberFormat="0" applyFont="0" applyAlignment="0" applyProtection="0"/>
    <xf numFmtId="0" fontId="42"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11" fillId="26" borderId="8" applyNumberFormat="0" applyFont="0" applyAlignment="0" applyProtection="0"/>
    <xf numFmtId="0" fontId="10" fillId="26" borderId="8" applyNumberFormat="0" applyFont="0" applyAlignment="0" applyProtection="0"/>
    <xf numFmtId="0" fontId="41" fillId="23" borderId="9" applyNumberForma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2"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4" fillId="0" borderId="10" applyNumberFormat="0" applyFill="0" applyAlignment="0" applyProtection="0"/>
    <xf numFmtId="0" fontId="4" fillId="26" borderId="8" applyNumberFormat="0" applyFont="0" applyAlignment="0" applyProtection="0"/>
    <xf numFmtId="0" fontId="11"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45"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8" fillId="26" borderId="8" applyNumberFormat="0" applyFont="0" applyAlignment="0" applyProtection="0"/>
    <xf numFmtId="0" fontId="45"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5"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 fillId="26" borderId="8" applyNumberFormat="0" applyFont="0" applyAlignment="0" applyProtection="0"/>
    <xf numFmtId="0" fontId="8" fillId="26" borderId="8" applyNumberFormat="0" applyFont="0" applyAlignment="0" applyProtection="0"/>
    <xf numFmtId="0" fontId="45"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8" fillId="26" borderId="8" applyNumberFormat="0" applyFont="0" applyAlignment="0" applyProtection="0"/>
    <xf numFmtId="0" fontId="44" fillId="0" borderId="10" applyNumberFormat="0" applyFill="0" applyAlignment="0" applyProtection="0"/>
    <xf numFmtId="0" fontId="11"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4" fillId="0" borderId="10" applyNumberFormat="0" applyFill="0" applyAlignment="0" applyProtection="0"/>
    <xf numFmtId="0" fontId="11" fillId="26" borderId="8" applyNumberFormat="0" applyFont="0" applyAlignment="0" applyProtection="0"/>
    <xf numFmtId="0" fontId="45" fillId="0" borderId="10" applyNumberFormat="0" applyFill="0" applyAlignment="0" applyProtection="0"/>
    <xf numFmtId="0" fontId="44" fillId="0" borderId="10" applyNumberFormat="0" applyFill="0" applyAlignment="0" applyProtection="0"/>
    <xf numFmtId="0" fontId="4" fillId="26" borderId="8" applyNumberFormat="0" applyFont="0" applyAlignment="0" applyProtection="0"/>
    <xf numFmtId="0" fontId="41" fillId="23" borderId="9" applyNumberFormat="0" applyAlignment="0" applyProtection="0"/>
    <xf numFmtId="0" fontId="10" fillId="26" borderId="8" applyNumberFormat="0" applyFont="0" applyAlignment="0" applyProtection="0"/>
    <xf numFmtId="0" fontId="41" fillId="23" borderId="9" applyNumberFormat="0" applyAlignment="0" applyProtection="0"/>
    <xf numFmtId="0" fontId="41" fillId="23" borderId="9" applyNumberFormat="0" applyAlignment="0" applyProtection="0"/>
    <xf numFmtId="0" fontId="11"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8"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5"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1" fillId="23" borderId="9" applyNumberFormat="0" applyAlignment="0" applyProtection="0"/>
    <xf numFmtId="0" fontId="45"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4" fillId="0" borderId="10" applyNumberFormat="0" applyFill="0" applyAlignment="0" applyProtection="0"/>
    <xf numFmtId="0" fontId="44" fillId="0" borderId="10" applyNumberFormat="0" applyFill="0" applyAlignment="0" applyProtection="0"/>
    <xf numFmtId="0" fontId="44" fillId="0" borderId="10" applyNumberFormat="0" applyFill="0" applyAlignment="0" applyProtection="0"/>
    <xf numFmtId="0" fontId="10" fillId="26" borderId="8" applyNumberFormat="0" applyFont="0" applyAlignment="0" applyProtection="0"/>
    <xf numFmtId="0" fontId="44" fillId="0" borderId="10" applyNumberFormat="0" applyFill="0" applyAlignment="0" applyProtection="0"/>
    <xf numFmtId="0" fontId="4" fillId="26" borderId="8" applyNumberFormat="0" applyFont="0" applyAlignment="0" applyProtection="0"/>
    <xf numFmtId="0" fontId="8" fillId="26" borderId="8" applyNumberFormat="0" applyFont="0" applyAlignment="0" applyProtection="0"/>
    <xf numFmtId="0" fontId="8" fillId="26" borderId="8" applyNumberFormat="0" applyFont="0" applyAlignment="0" applyProtection="0"/>
    <xf numFmtId="0" fontId="10" fillId="26" borderId="8" applyNumberFormat="0" applyFont="0" applyAlignment="0" applyProtection="0"/>
    <xf numFmtId="0" fontId="44" fillId="0" borderId="10" applyNumberFormat="0" applyFill="0" applyAlignment="0" applyProtection="0"/>
    <xf numFmtId="0" fontId="44" fillId="0" borderId="10" applyNumberFormat="0" applyFill="0" applyAlignment="0" applyProtection="0"/>
    <xf numFmtId="0" fontId="41" fillId="23" borderId="9" applyNumberFormat="0" applyAlignment="0" applyProtection="0"/>
    <xf numFmtId="0" fontId="10" fillId="26" borderId="8" applyNumberFormat="0" applyFont="0" applyAlignment="0" applyProtection="0"/>
    <xf numFmtId="0" fontId="11" fillId="26" borderId="8" applyNumberFormat="0" applyFont="0" applyAlignment="0" applyProtection="0"/>
    <xf numFmtId="0" fontId="42" fillId="23" borderId="9" applyNumberFormat="0" applyAlignment="0" applyProtection="0"/>
    <xf numFmtId="0" fontId="44"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41" fillId="23" borderId="9" applyNumberFormat="0" applyAlignment="0" applyProtection="0"/>
    <xf numFmtId="0" fontId="42" fillId="23" borderId="9" applyNumberFormat="0" applyAlignment="0" applyProtection="0"/>
    <xf numFmtId="0" fontId="41" fillId="23" borderId="9" applyNumberFormat="0" applyAlignment="0" applyProtection="0"/>
    <xf numFmtId="0" fontId="42" fillId="23" borderId="9" applyNumberFormat="0" applyAlignment="0" applyProtection="0"/>
    <xf numFmtId="0" fontId="45" fillId="0" borderId="10" applyNumberFormat="0" applyFill="0" applyAlignment="0" applyProtection="0"/>
    <xf numFmtId="0" fontId="45" fillId="0" borderId="10" applyNumberFormat="0" applyFill="0" applyAlignment="0" applyProtection="0"/>
    <xf numFmtId="0" fontId="41" fillId="23" borderId="9" applyNumberFormat="0" applyAlignment="0" applyProtection="0"/>
    <xf numFmtId="0" fontId="42" fillId="23" borderId="9" applyNumberFormat="0" applyAlignment="0" applyProtection="0"/>
    <xf numFmtId="0" fontId="1" fillId="0" borderId="0"/>
    <xf numFmtId="0" fontId="4"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4" borderId="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cellStyleXfs>
  <cellXfs count="34">
    <xf numFmtId="0" fontId="0" fillId="0" borderId="0" xfId="0"/>
    <xf numFmtId="44" fontId="0" fillId="0" borderId="0" xfId="0" applyNumberFormat="1"/>
    <xf numFmtId="0" fontId="0" fillId="0" borderId="0" xfId="0" quotePrefix="1"/>
    <xf numFmtId="44" fontId="0" fillId="0" borderId="0" xfId="1" applyFont="1"/>
    <xf numFmtId="10" fontId="0" fillId="0" borderId="0" xfId="2" applyNumberFormat="1" applyFont="1"/>
    <xf numFmtId="9" fontId="0" fillId="0" borderId="0" xfId="2" applyFont="1"/>
    <xf numFmtId="164" fontId="0" fillId="0" borderId="0" xfId="2" applyNumberFormat="1" applyFont="1"/>
    <xf numFmtId="8" fontId="0" fillId="0" borderId="0" xfId="0" applyNumberFormat="1"/>
    <xf numFmtId="9" fontId="0" fillId="0" borderId="0" xfId="0" applyNumberFormat="1"/>
    <xf numFmtId="10" fontId="0" fillId="0" borderId="0" xfId="0" applyNumberFormat="1"/>
    <xf numFmtId="0" fontId="4" fillId="0" borderId="0" xfId="0" applyFont="1"/>
    <xf numFmtId="0" fontId="0" fillId="0" borderId="0" xfId="0" quotePrefix="1" applyAlignment="1">
      <alignment horizontal="left"/>
    </xf>
    <xf numFmtId="0" fontId="0" fillId="0" borderId="0" xfId="0" applyAlignment="1">
      <alignment vertical="justify"/>
    </xf>
    <xf numFmtId="0" fontId="4" fillId="0" borderId="0" xfId="0" applyFont="1" applyAlignment="1">
      <alignment vertical="justify"/>
    </xf>
    <xf numFmtId="44" fontId="0" fillId="2" borderId="0" xfId="0" applyNumberFormat="1" applyFill="1"/>
    <xf numFmtId="44" fontId="0" fillId="2" borderId="0" xfId="1" applyFont="1" applyFill="1"/>
    <xf numFmtId="2" fontId="0" fillId="0" borderId="0" xfId="0" applyNumberFormat="1"/>
    <xf numFmtId="44" fontId="0" fillId="3" borderId="0" xfId="0" applyNumberFormat="1" applyFill="1"/>
    <xf numFmtId="164" fontId="0" fillId="0" borderId="0" xfId="1" applyNumberFormat="1" applyFont="1"/>
    <xf numFmtId="0" fontId="0" fillId="0" borderId="0" xfId="0" applyAlignment="1">
      <alignment horizontal="left"/>
    </xf>
    <xf numFmtId="0" fontId="0" fillId="0" borderId="0" xfId="0" applyAlignment="1"/>
    <xf numFmtId="8" fontId="7" fillId="0" borderId="0" xfId="4" applyNumberFormat="1" applyFill="1" applyBorder="1" applyAlignment="1"/>
    <xf numFmtId="8" fontId="0" fillId="0" borderId="0" xfId="1" applyNumberFormat="1" applyFont="1"/>
    <xf numFmtId="14" fontId="4" fillId="0" borderId="0" xfId="0" applyNumberFormat="1" applyFont="1" applyAlignment="1">
      <alignment horizontal="left" vertical="distributed" wrapText="1"/>
    </xf>
    <xf numFmtId="0" fontId="0" fillId="0" borderId="0" xfId="0"/>
    <xf numFmtId="44" fontId="0" fillId="0" borderId="0" xfId="0" applyNumberFormat="1"/>
    <xf numFmtId="9" fontId="0" fillId="0" borderId="0" xfId="2" applyFont="1"/>
    <xf numFmtId="0" fontId="4" fillId="0" borderId="0" xfId="0" applyFont="1"/>
    <xf numFmtId="164" fontId="0" fillId="0" borderId="0" xfId="2" applyNumberFormat="1" applyFont="1"/>
    <xf numFmtId="0" fontId="0" fillId="0" borderId="0" xfId="0" applyAlignment="1">
      <alignment horizontal="center" vertical="justify"/>
    </xf>
    <xf numFmtId="0" fontId="4" fillId="0" borderId="0" xfId="0" applyFont="1" applyAlignment="1">
      <alignment horizontal="center" vertical="justify"/>
    </xf>
    <xf numFmtId="0" fontId="0" fillId="0" borderId="0" xfId="0" applyAlignment="1">
      <alignment horizontal="left"/>
    </xf>
    <xf numFmtId="0" fontId="0" fillId="0" borderId="0" xfId="0" applyAlignment="1">
      <alignment horizontal="center"/>
    </xf>
    <xf numFmtId="14" fontId="4" fillId="0" borderId="0" xfId="0" applyNumberFormat="1" applyFont="1" applyAlignment="1">
      <alignment horizontal="center" vertical="distributed" wrapText="1"/>
    </xf>
  </cellXfs>
  <cellStyles count="10051">
    <cellStyle name="20% - Accent1 2" xfId="20"/>
    <cellStyle name="20% - Accent1 2 2" xfId="21"/>
    <cellStyle name="20% - Accent1 3" xfId="22"/>
    <cellStyle name="20% - Accent1 3 2" xfId="23"/>
    <cellStyle name="20% - Accent1 4" xfId="24"/>
    <cellStyle name="20% - Accent1 4 2" xfId="25"/>
    <cellStyle name="20% - Accent1 5" xfId="26"/>
    <cellStyle name="20% - Accent1 5 2" xfId="27"/>
    <cellStyle name="20% - Accent2 2" xfId="28"/>
    <cellStyle name="20% - Accent2 2 2" xfId="29"/>
    <cellStyle name="20% - Accent2 3" xfId="30"/>
    <cellStyle name="20% - Accent2 3 2" xfId="31"/>
    <cellStyle name="20% - Accent2 4" xfId="32"/>
    <cellStyle name="20% - Accent2 4 2" xfId="33"/>
    <cellStyle name="20% - Accent2 5" xfId="34"/>
    <cellStyle name="20% - Accent2 5 2" xfId="35"/>
    <cellStyle name="20% - Accent3 2" xfId="36"/>
    <cellStyle name="20% - Accent3 2 2" xfId="37"/>
    <cellStyle name="20% - Accent3 3" xfId="38"/>
    <cellStyle name="20% - Accent3 3 2" xfId="39"/>
    <cellStyle name="20% - Accent3 4" xfId="40"/>
    <cellStyle name="20% - Accent3 4 2" xfId="41"/>
    <cellStyle name="20% - Accent3 5" xfId="42"/>
    <cellStyle name="20% - Accent3 5 2" xfId="43"/>
    <cellStyle name="20% - Accent4 2" xfId="44"/>
    <cellStyle name="20% - Accent4 2 2" xfId="45"/>
    <cellStyle name="20% - Accent4 3" xfId="46"/>
    <cellStyle name="20% - Accent4 3 2" xfId="47"/>
    <cellStyle name="20% - Accent4 4" xfId="48"/>
    <cellStyle name="20% - Accent4 4 2" xfId="49"/>
    <cellStyle name="20% - Accent4 5" xfId="50"/>
    <cellStyle name="20% - Accent4 5 2" xfId="51"/>
    <cellStyle name="20% - Accent5 2" xfId="52"/>
    <cellStyle name="20% - Accent5 2 2" xfId="53"/>
    <cellStyle name="20% - Accent5 3" xfId="54"/>
    <cellStyle name="20% - Accent5 3 2" xfId="55"/>
    <cellStyle name="20% - Accent5 4" xfId="56"/>
    <cellStyle name="20% - Accent5 4 2" xfId="57"/>
    <cellStyle name="20% - Accent5 5" xfId="58"/>
    <cellStyle name="20% - Accent5 5 2" xfId="59"/>
    <cellStyle name="20% - Accent6 2" xfId="60"/>
    <cellStyle name="20% - Accent6 2 2" xfId="61"/>
    <cellStyle name="20% - Accent6 3" xfId="62"/>
    <cellStyle name="20% - Accent6 3 2" xfId="63"/>
    <cellStyle name="20% - Accent6 4" xfId="64"/>
    <cellStyle name="20% - Accent6 4 2" xfId="65"/>
    <cellStyle name="20% - Accent6 5" xfId="66"/>
    <cellStyle name="20% - Accent6 5 2" xfId="67"/>
    <cellStyle name="40% - Accent1 2" xfId="68"/>
    <cellStyle name="40% - Accent1 2 2" xfId="69"/>
    <cellStyle name="40% - Accent1 3" xfId="70"/>
    <cellStyle name="40% - Accent1 3 2" xfId="71"/>
    <cellStyle name="40% - Accent1 4" xfId="72"/>
    <cellStyle name="40% - Accent1 4 2" xfId="73"/>
    <cellStyle name="40% - Accent1 5" xfId="74"/>
    <cellStyle name="40% - Accent1 5 2" xfId="75"/>
    <cellStyle name="40% - Accent2 2" xfId="76"/>
    <cellStyle name="40% - Accent2 2 2" xfId="77"/>
    <cellStyle name="40% - Accent2 3" xfId="78"/>
    <cellStyle name="40% - Accent2 3 2" xfId="79"/>
    <cellStyle name="40% - Accent2 4" xfId="80"/>
    <cellStyle name="40% - Accent2 4 2" xfId="81"/>
    <cellStyle name="40% - Accent2 5" xfId="82"/>
    <cellStyle name="40% - Accent2 5 2" xfId="83"/>
    <cellStyle name="40% - Accent3 2" xfId="84"/>
    <cellStyle name="40% - Accent3 2 2" xfId="85"/>
    <cellStyle name="40% - Accent3 3" xfId="86"/>
    <cellStyle name="40% - Accent3 3 2" xfId="87"/>
    <cellStyle name="40% - Accent3 4" xfId="88"/>
    <cellStyle name="40% - Accent3 4 2" xfId="89"/>
    <cellStyle name="40% - Accent3 5" xfId="90"/>
    <cellStyle name="40% - Accent3 5 2" xfId="91"/>
    <cellStyle name="40% - Accent4 2" xfId="92"/>
    <cellStyle name="40% - Accent4 2 2" xfId="93"/>
    <cellStyle name="40% - Accent4 3" xfId="94"/>
    <cellStyle name="40% - Accent4 3 2" xfId="95"/>
    <cellStyle name="40% - Accent4 4" xfId="96"/>
    <cellStyle name="40% - Accent4 4 2" xfId="97"/>
    <cellStyle name="40% - Accent4 5" xfId="98"/>
    <cellStyle name="40% - Accent4 5 2" xfId="99"/>
    <cellStyle name="40% - Accent5 2" xfId="100"/>
    <cellStyle name="40% - Accent5 2 2" xfId="101"/>
    <cellStyle name="40% - Accent5 3" xfId="102"/>
    <cellStyle name="40% - Accent5 3 2" xfId="103"/>
    <cellStyle name="40% - Accent5 4" xfId="104"/>
    <cellStyle name="40% - Accent5 4 2" xfId="105"/>
    <cellStyle name="40% - Accent5 5" xfId="106"/>
    <cellStyle name="40% - Accent5 5 2" xfId="107"/>
    <cellStyle name="40% - Accent6 2" xfId="108"/>
    <cellStyle name="40% - Accent6 2 2" xfId="109"/>
    <cellStyle name="40% - Accent6 3" xfId="110"/>
    <cellStyle name="40% - Accent6 3 2" xfId="111"/>
    <cellStyle name="40% - Accent6 4" xfId="112"/>
    <cellStyle name="40% - Accent6 4 2" xfId="113"/>
    <cellStyle name="40% - Accent6 5" xfId="114"/>
    <cellStyle name="40% - Accent6 5 2" xfId="115"/>
    <cellStyle name="60% - Accent1 2" xfId="116"/>
    <cellStyle name="60% - Accent1 3" xfId="117"/>
    <cellStyle name="60% - Accent1 4" xfId="118"/>
    <cellStyle name="60% - Accent1 5" xfId="119"/>
    <cellStyle name="60% - Accent2 2" xfId="120"/>
    <cellStyle name="60% - Accent2 3" xfId="121"/>
    <cellStyle name="60% - Accent2 4" xfId="122"/>
    <cellStyle name="60% - Accent2 5" xfId="123"/>
    <cellStyle name="60% - Accent3 2" xfId="124"/>
    <cellStyle name="60% - Accent3 3" xfId="125"/>
    <cellStyle name="60% - Accent3 4" xfId="126"/>
    <cellStyle name="60% - Accent3 5" xfId="127"/>
    <cellStyle name="60% - Accent4 2" xfId="128"/>
    <cellStyle name="60% - Accent4 3" xfId="129"/>
    <cellStyle name="60% - Accent4 4" xfId="130"/>
    <cellStyle name="60% - Accent4 5" xfId="131"/>
    <cellStyle name="60% - Accent5 2" xfId="132"/>
    <cellStyle name="60% - Accent5 3" xfId="133"/>
    <cellStyle name="60% - Accent5 4" xfId="134"/>
    <cellStyle name="60% - Accent5 5" xfId="135"/>
    <cellStyle name="60% - Accent6 2" xfId="136"/>
    <cellStyle name="60% - Accent6 3" xfId="137"/>
    <cellStyle name="60% - Accent6 4" xfId="138"/>
    <cellStyle name="60% - Accent6 5" xfId="139"/>
    <cellStyle name="Accent1 2" xfId="140"/>
    <cellStyle name="Accent1 3" xfId="141"/>
    <cellStyle name="Accent1 4" xfId="142"/>
    <cellStyle name="Accent1 5" xfId="143"/>
    <cellStyle name="Accent2 2" xfId="144"/>
    <cellStyle name="Accent2 3" xfId="145"/>
    <cellStyle name="Accent2 4" xfId="146"/>
    <cellStyle name="Accent2 5" xfId="147"/>
    <cellStyle name="Accent3 2" xfId="148"/>
    <cellStyle name="Accent3 3" xfId="149"/>
    <cellStyle name="Accent3 4" xfId="150"/>
    <cellStyle name="Accent3 5" xfId="151"/>
    <cellStyle name="Accent4 2" xfId="152"/>
    <cellStyle name="Accent4 3" xfId="153"/>
    <cellStyle name="Accent4 4" xfId="154"/>
    <cellStyle name="Accent4 5" xfId="155"/>
    <cellStyle name="Accent5 2" xfId="156"/>
    <cellStyle name="Accent5 3" xfId="157"/>
    <cellStyle name="Accent5 4" xfId="158"/>
    <cellStyle name="Accent5 5" xfId="159"/>
    <cellStyle name="Accent6 2" xfId="160"/>
    <cellStyle name="Accent6 3" xfId="161"/>
    <cellStyle name="Accent6 4" xfId="162"/>
    <cellStyle name="Accent6 5" xfId="163"/>
    <cellStyle name="Bad 2" xfId="164"/>
    <cellStyle name="Bad 3" xfId="165"/>
    <cellStyle name="Bad 4" xfId="166"/>
    <cellStyle name="Bad 5" xfId="167"/>
    <cellStyle name="Calculation 2" xfId="168"/>
    <cellStyle name="Calculation 2 2" xfId="449"/>
    <cellStyle name="Calculation 2 2 2" xfId="714"/>
    <cellStyle name="Calculation 2 2 2 2" xfId="1246"/>
    <cellStyle name="Calculation 2 2 2 2 2" xfId="2455"/>
    <cellStyle name="Calculation 2 2 2 2 2 2" xfId="3417"/>
    <cellStyle name="Calculation 2 2 2 2 2 2 2" xfId="5094"/>
    <cellStyle name="Calculation 2 2 2 2 2 3" xfId="5938"/>
    <cellStyle name="Calculation 2 2 2 2 3" xfId="2923"/>
    <cellStyle name="Calculation 2 2 2 2 3 2" xfId="3763"/>
    <cellStyle name="Calculation 2 2 2 2 3 2 2" xfId="4723"/>
    <cellStyle name="Calculation 2 2 2 2 3 3" xfId="4912"/>
    <cellStyle name="Calculation 2 2 2 2 4" xfId="1585"/>
    <cellStyle name="Calculation 2 2 2 2 4 2" xfId="3288"/>
    <cellStyle name="Calculation 2 2 2 2 4 2 2" xfId="4682"/>
    <cellStyle name="Calculation 2 2 2 2 4 3" xfId="4783"/>
    <cellStyle name="Calculation 2 2 2 2 5" xfId="3119"/>
    <cellStyle name="Calculation 2 2 2 2 5 2" xfId="3959"/>
    <cellStyle name="Calculation 2 2 2 2 5 2 2" xfId="4120"/>
    <cellStyle name="Calculation 2 2 2 2 5 3" xfId="5506"/>
    <cellStyle name="Calculation 2 2 2 2 6" xfId="6063"/>
    <cellStyle name="Calculation 2 2 2 3" xfId="1416"/>
    <cellStyle name="Calculation 2 2 2 3 2" xfId="2625"/>
    <cellStyle name="Calculation 2 2 2 3 2 2" xfId="3477"/>
    <cellStyle name="Calculation 2 2 2 3 2 2 2" xfId="5496"/>
    <cellStyle name="Calculation 2 2 2 3 2 3" xfId="6122"/>
    <cellStyle name="Calculation 2 2 2 3 3" xfId="3002"/>
    <cellStyle name="Calculation 2 2 2 3 3 2" xfId="3842"/>
    <cellStyle name="Calculation 2 2 2 3 3 2 2" xfId="6081"/>
    <cellStyle name="Calculation 2 2 2 3 3 3" xfId="5463"/>
    <cellStyle name="Calculation 2 2 2 3 4" xfId="3096"/>
    <cellStyle name="Calculation 2 2 2 3 4 2" xfId="3936"/>
    <cellStyle name="Calculation 2 2 2 3 4 2 2" xfId="4143"/>
    <cellStyle name="Calculation 2 2 2 3 4 3" xfId="4843"/>
    <cellStyle name="Calculation 2 2 2 3 5" xfId="3170"/>
    <cellStyle name="Calculation 2 2 2 3 5 2" xfId="4010"/>
    <cellStyle name="Calculation 2 2 2 3 5 2 2" xfId="4069"/>
    <cellStyle name="Calculation 2 2 2 3 5 3" xfId="4923"/>
    <cellStyle name="Calculation 2 2 2 3 6" xfId="5307"/>
    <cellStyle name="Calculation 2 2 2 4" xfId="1923"/>
    <cellStyle name="Calculation 2 2 2 4 2" xfId="3337"/>
    <cellStyle name="Calculation 2 2 2 4 2 2" xfId="4043"/>
    <cellStyle name="Calculation 2 2 2 4 3" xfId="5602"/>
    <cellStyle name="Calculation 2 2 2 5" xfId="2758"/>
    <cellStyle name="Calculation 2 2 2 5 2" xfId="3598"/>
    <cellStyle name="Calculation 2 2 2 5 2 2" xfId="5663"/>
    <cellStyle name="Calculation 2 2 2 5 3" xfId="5977"/>
    <cellStyle name="Calculation 2 2 2 6" xfId="3022"/>
    <cellStyle name="Calculation 2 2 2 6 2" xfId="3862"/>
    <cellStyle name="Calculation 2 2 2 6 2 2" xfId="6011"/>
    <cellStyle name="Calculation 2 2 2 6 3" xfId="5004"/>
    <cellStyle name="Calculation 2 2 2 7" xfId="2655"/>
    <cellStyle name="Calculation 2 2 2 7 2" xfId="3495"/>
    <cellStyle name="Calculation 2 2 2 7 2 2" xfId="5705"/>
    <cellStyle name="Calculation 2 2 2 7 3" xfId="5818"/>
    <cellStyle name="Calculation 2 2 2 8" xfId="6474"/>
    <cellStyle name="Calculation 2 2 3" xfId="981"/>
    <cellStyle name="Calculation 2 2 3 2" xfId="2190"/>
    <cellStyle name="Calculation 2 2 3 2 2" xfId="3377"/>
    <cellStyle name="Calculation 2 2 3 2 2 2" xfId="5150"/>
    <cellStyle name="Calculation 2 2 3 2 3" xfId="4288"/>
    <cellStyle name="Calculation 2 2 3 3" xfId="2844"/>
    <cellStyle name="Calculation 2 2 3 3 2" xfId="3684"/>
    <cellStyle name="Calculation 2 2 3 3 2 2" xfId="5785"/>
    <cellStyle name="Calculation 2 2 3 3 3" xfId="5636"/>
    <cellStyle name="Calculation 2 2 3 4" xfId="2743"/>
    <cellStyle name="Calculation 2 2 3 4 2" xfId="3583"/>
    <cellStyle name="Calculation 2 2 3 4 2 2" xfId="6098"/>
    <cellStyle name="Calculation 2 2 3 4 3" xfId="4818"/>
    <cellStyle name="Calculation 2 2 3 5" xfId="1542"/>
    <cellStyle name="Calculation 2 2 3 5 2" xfId="3273"/>
    <cellStyle name="Calculation 2 2 3 5 2 2" xfId="4646"/>
    <cellStyle name="Calculation 2 2 3 5 3" xfId="4582"/>
    <cellStyle name="Calculation 2 2 3 6" xfId="6379"/>
    <cellStyle name="Calculation 2 2 4" xfId="1376"/>
    <cellStyle name="Calculation 2 2 4 2" xfId="2585"/>
    <cellStyle name="Calculation 2 2 4 2 2" xfId="3437"/>
    <cellStyle name="Calculation 2 2 4 2 2 2" xfId="5233"/>
    <cellStyle name="Calculation 2 2 4 2 3" xfId="6344"/>
    <cellStyle name="Calculation 2 2 4 3" xfId="2962"/>
    <cellStyle name="Calculation 2 2 4 3 2" xfId="3802"/>
    <cellStyle name="Calculation 2 2 4 3 2 2" xfId="5876"/>
    <cellStyle name="Calculation 2 2 4 3 3" xfId="4387"/>
    <cellStyle name="Calculation 2 2 4 4" xfId="3056"/>
    <cellStyle name="Calculation 2 2 4 4 2" xfId="3896"/>
    <cellStyle name="Calculation 2 2 4 4 2 2" xfId="4183"/>
    <cellStyle name="Calculation 2 2 4 4 3" xfId="4385"/>
    <cellStyle name="Calculation 2 2 4 5" xfId="3138"/>
    <cellStyle name="Calculation 2 2 4 5 2" xfId="3978"/>
    <cellStyle name="Calculation 2 2 4 5 2 2" xfId="4101"/>
    <cellStyle name="Calculation 2 2 4 5 3" xfId="4924"/>
    <cellStyle name="Calculation 2 2 4 6" xfId="5478"/>
    <cellStyle name="Calculation 2 2 5" xfId="1658"/>
    <cellStyle name="Calculation 2 2 5 2" xfId="3297"/>
    <cellStyle name="Calculation 2 2 5 2 2" xfId="5710"/>
    <cellStyle name="Calculation 2 2 5 3" xfId="4305"/>
    <cellStyle name="Calculation 2 2 6" xfId="2677"/>
    <cellStyle name="Calculation 2 2 6 2" xfId="3517"/>
    <cellStyle name="Calculation 2 2 6 2 2" xfId="5879"/>
    <cellStyle name="Calculation 2 2 6 3" xfId="5017"/>
    <cellStyle name="Calculation 2 2 7" xfId="2777"/>
    <cellStyle name="Calculation 2 2 7 2" xfId="3617"/>
    <cellStyle name="Calculation 2 2 7 2 2" xfId="5824"/>
    <cellStyle name="Calculation 2 2 7 3" xfId="6195"/>
    <cellStyle name="Calculation 2 2 8" xfId="1525"/>
    <cellStyle name="Calculation 2 2 8 2" xfId="3259"/>
    <cellStyle name="Calculation 2 2 8 2 2" xfId="4838"/>
    <cellStyle name="Calculation 2 2 8 3" xfId="4354"/>
    <cellStyle name="Calculation 2 2 9" xfId="4535"/>
    <cellStyle name="Calculation 2 3" xfId="576"/>
    <cellStyle name="Calculation 2 3 2" xfId="1108"/>
    <cellStyle name="Calculation 2 3 2 2" xfId="2317"/>
    <cellStyle name="Calculation 2 3 2 2 2" xfId="3391"/>
    <cellStyle name="Calculation 2 3 2 2 2 2" xfId="4504"/>
    <cellStyle name="Calculation 2 3 2 2 3" xfId="4931"/>
    <cellStyle name="Calculation 2 3 2 3" xfId="2877"/>
    <cellStyle name="Calculation 2 3 2 3 2" xfId="3717"/>
    <cellStyle name="Calculation 2 3 2 3 2 2" xfId="6183"/>
    <cellStyle name="Calculation 2 3 2 3 3" xfId="5282"/>
    <cellStyle name="Calculation 2 3 2 4" xfId="1510"/>
    <cellStyle name="Calculation 2 3 2 4 2" xfId="3247"/>
    <cellStyle name="Calculation 2 3 2 4 2 2" xfId="5502"/>
    <cellStyle name="Calculation 2 3 2 4 3" xfId="5125"/>
    <cellStyle name="Calculation 2 3 2 5" xfId="3021"/>
    <cellStyle name="Calculation 2 3 2 5 2" xfId="3861"/>
    <cellStyle name="Calculation 2 3 2 5 2 2" xfId="6505"/>
    <cellStyle name="Calculation 2 3 2 5 3" xfId="5795"/>
    <cellStyle name="Calculation 2 3 2 6" xfId="6433"/>
    <cellStyle name="Calculation 2 3 3" xfId="1390"/>
    <cellStyle name="Calculation 2 3 3 2" xfId="2599"/>
    <cellStyle name="Calculation 2 3 3 2 2" xfId="3451"/>
    <cellStyle name="Calculation 2 3 3 2 2 2" xfId="4678"/>
    <cellStyle name="Calculation 2 3 3 2 3" xfId="6066"/>
    <cellStyle name="Calculation 2 3 3 3" xfId="2976"/>
    <cellStyle name="Calculation 2 3 3 3 2" xfId="3816"/>
    <cellStyle name="Calculation 2 3 3 3 2 2" xfId="6528"/>
    <cellStyle name="Calculation 2 3 3 3 3" xfId="4604"/>
    <cellStyle name="Calculation 2 3 3 4" xfId="3070"/>
    <cellStyle name="Calculation 2 3 3 4 2" xfId="3910"/>
    <cellStyle name="Calculation 2 3 3 4 2 2" xfId="4169"/>
    <cellStyle name="Calculation 2 3 3 4 3" xfId="4602"/>
    <cellStyle name="Calculation 2 3 3 5" xfId="3150"/>
    <cellStyle name="Calculation 2 3 3 5 2" xfId="3990"/>
    <cellStyle name="Calculation 2 3 3 5 2 2" xfId="4089"/>
    <cellStyle name="Calculation 2 3 3 5 3" xfId="5156"/>
    <cellStyle name="Calculation 2 3 3 6" xfId="4355"/>
    <cellStyle name="Calculation 2 3 4" xfId="1785"/>
    <cellStyle name="Calculation 2 3 4 2" xfId="3311"/>
    <cellStyle name="Calculation 2 3 4 2 2" xfId="4457"/>
    <cellStyle name="Calculation 2 3 4 3" xfId="5730"/>
    <cellStyle name="Calculation 2 3 5" xfId="2711"/>
    <cellStyle name="Calculation 2 3 5 2" xfId="3551"/>
    <cellStyle name="Calculation 2 3 5 2 2" xfId="5918"/>
    <cellStyle name="Calculation 2 3 5 3" xfId="6341"/>
    <cellStyle name="Calculation 2 3 6" xfId="2860"/>
    <cellStyle name="Calculation 2 3 6 2" xfId="3700"/>
    <cellStyle name="Calculation 2 3 6 2 2" xfId="6325"/>
    <cellStyle name="Calculation 2 3 6 3" xfId="5425"/>
    <cellStyle name="Calculation 2 3 7" xfId="1446"/>
    <cellStyle name="Calculation 2 3 7 2" xfId="3197"/>
    <cellStyle name="Calculation 2 3 7 2 2" xfId="5190"/>
    <cellStyle name="Calculation 2 3 7 3" xfId="5487"/>
    <cellStyle name="Calculation 2 3 8" xfId="5892"/>
    <cellStyle name="Calculation 2 4" xfId="843"/>
    <cellStyle name="Calculation 2 4 2" xfId="2052"/>
    <cellStyle name="Calculation 2 4 2 2" xfId="3351"/>
    <cellStyle name="Calculation 2 4 2 2 2" xfId="4559"/>
    <cellStyle name="Calculation 2 4 2 3" xfId="5255"/>
    <cellStyle name="Calculation 2 4 3" xfId="2793"/>
    <cellStyle name="Calculation 2 4 3 2" xfId="3633"/>
    <cellStyle name="Calculation 2 4 3 2 2" xfId="6501"/>
    <cellStyle name="Calculation 2 4 3 3" xfId="5955"/>
    <cellStyle name="Calculation 2 4 4" xfId="1486"/>
    <cellStyle name="Calculation 2 4 4 2" xfId="3237"/>
    <cellStyle name="Calculation 2 4 4 2 2" xfId="4334"/>
    <cellStyle name="Calculation 2 4 4 3" xfId="4789"/>
    <cellStyle name="Calculation 2 4 5" xfId="3025"/>
    <cellStyle name="Calculation 2 4 5 2" xfId="3865"/>
    <cellStyle name="Calculation 2 4 5 2 2" xfId="6198"/>
    <cellStyle name="Calculation 2 4 5 3" xfId="5132"/>
    <cellStyle name="Calculation 2 4 6" xfId="6014"/>
    <cellStyle name="Calculation 2 5" xfId="2791"/>
    <cellStyle name="Calculation 2 5 2" xfId="3631"/>
    <cellStyle name="Calculation 2 5 2 2" xfId="5767"/>
    <cellStyle name="Calculation 2 5 3" xfId="5085"/>
    <cellStyle name="Calculation 2 6" xfId="2642"/>
    <cellStyle name="Calculation 2 6 2" xfId="3491"/>
    <cellStyle name="Calculation 2 6 2 2" xfId="5182"/>
    <cellStyle name="Calculation 2 6 3" xfId="6148"/>
    <cellStyle name="Calculation 2 7" xfId="5836"/>
    <cellStyle name="Calculation 3" xfId="169"/>
    <cellStyle name="Calculation 3 2" xfId="448"/>
    <cellStyle name="Calculation 3 2 2" xfId="713"/>
    <cellStyle name="Calculation 3 2 2 2" xfId="1245"/>
    <cellStyle name="Calculation 3 2 2 2 2" xfId="2454"/>
    <cellStyle name="Calculation 3 2 2 2 2 2" xfId="3416"/>
    <cellStyle name="Calculation 3 2 2 2 2 2 2" xfId="4375"/>
    <cellStyle name="Calculation 3 2 2 2 2 3" xfId="6427"/>
    <cellStyle name="Calculation 3 2 2 2 3" xfId="2922"/>
    <cellStyle name="Calculation 3 2 2 2 3 2" xfId="3762"/>
    <cellStyle name="Calculation 3 2 2 2 3 2 2" xfId="5494"/>
    <cellStyle name="Calculation 3 2 2 2 3 3" xfId="5703"/>
    <cellStyle name="Calculation 3 2 2 2 4" xfId="1584"/>
    <cellStyle name="Calculation 3 2 2 2 4 2" xfId="3287"/>
    <cellStyle name="Calculation 3 2 2 2 4 2 2" xfId="5455"/>
    <cellStyle name="Calculation 3 2 2 2 4 3" xfId="5554"/>
    <cellStyle name="Calculation 3 2 2 2 5" xfId="3118"/>
    <cellStyle name="Calculation 3 2 2 2 5 2" xfId="3958"/>
    <cellStyle name="Calculation 3 2 2 2 5 2 2" xfId="4121"/>
    <cellStyle name="Calculation 3 2 2 2 5 3" xfId="5157"/>
    <cellStyle name="Calculation 3 2 2 2 6" xfId="6551"/>
    <cellStyle name="Calculation 3 2 2 3" xfId="1415"/>
    <cellStyle name="Calculation 3 2 2 3 2" xfId="2624"/>
    <cellStyle name="Calculation 3 2 2 3 2 2" xfId="3476"/>
    <cellStyle name="Calculation 3 2 2 3 2 2 2" xfId="5147"/>
    <cellStyle name="Calculation 3 2 2 3 2 3" xfId="5822"/>
    <cellStyle name="Calculation 3 2 2 3 3" xfId="3001"/>
    <cellStyle name="Calculation 3 2 2 3 3 2" xfId="3841"/>
    <cellStyle name="Calculation 3 2 2 3 3 2 2" xfId="6571"/>
    <cellStyle name="Calculation 3 2 2 3 3 3" xfId="5105"/>
    <cellStyle name="Calculation 3 2 2 3 4" xfId="3095"/>
    <cellStyle name="Calculation 3 2 2 3 4 2" xfId="3935"/>
    <cellStyle name="Calculation 3 2 2 3 4 2 2" xfId="4144"/>
    <cellStyle name="Calculation 3 2 2 3 4 3" xfId="5631"/>
    <cellStyle name="Calculation 3 2 2 3 5" xfId="3169"/>
    <cellStyle name="Calculation 3 2 2 3 5 2" xfId="4009"/>
    <cellStyle name="Calculation 3 2 2 3 5 2 2" xfId="4070"/>
    <cellStyle name="Calculation 3 2 2 3 5 3" xfId="5714"/>
    <cellStyle name="Calculation 3 2 2 3 6" xfId="4634"/>
    <cellStyle name="Calculation 3 2 2 4" xfId="1922"/>
    <cellStyle name="Calculation 3 2 2 4 2" xfId="3336"/>
    <cellStyle name="Calculation 3 2 2 4 2 2" xfId="4211"/>
    <cellStyle name="Calculation 3 2 2 4 3" xfId="5257"/>
    <cellStyle name="Calculation 3 2 2 5" xfId="2757"/>
    <cellStyle name="Calculation 3 2 2 5 2" xfId="3597"/>
    <cellStyle name="Calculation 3 2 2 5 2 2" xfId="6243"/>
    <cellStyle name="Calculation 3 2 2 5 3" xfId="6469"/>
    <cellStyle name="Calculation 3 2 2 6" xfId="1476"/>
    <cellStyle name="Calculation 3 2 2 6 2" xfId="3227"/>
    <cellStyle name="Calculation 3 2 2 6 2 2" xfId="4839"/>
    <cellStyle name="Calculation 3 2 2 6 3" xfId="4363"/>
    <cellStyle name="Calculation 3 2 2 7" xfId="2654"/>
    <cellStyle name="Calculation 3 2 2 7 2" xfId="3494"/>
    <cellStyle name="Calculation 3 2 2 7 2 2" xfId="5355"/>
    <cellStyle name="Calculation 3 2 2 7 3" xfId="6313"/>
    <cellStyle name="Calculation 3 2 2 8" xfId="6036"/>
    <cellStyle name="Calculation 3 2 3" xfId="980"/>
    <cellStyle name="Calculation 3 2 3 2" xfId="2189"/>
    <cellStyle name="Calculation 3 2 3 2 2" xfId="3376"/>
    <cellStyle name="Calculation 3 2 3 2 2 2" xfId="4465"/>
    <cellStyle name="Calculation 3 2 3 2 3" xfId="4289"/>
    <cellStyle name="Calculation 3 2 3 3" xfId="2843"/>
    <cellStyle name="Calculation 3 2 3 3 2" xfId="3683"/>
    <cellStyle name="Calculation 3 2 3 3 2 2" xfId="6286"/>
    <cellStyle name="Calculation 3 2 3 3 3" xfId="5283"/>
    <cellStyle name="Calculation 3 2 3 4" xfId="2909"/>
    <cellStyle name="Calculation 3 2 3 4 2" xfId="3749"/>
    <cellStyle name="Calculation 3 2 3 4 2 2" xfId="6032"/>
    <cellStyle name="Calculation 3 2 3 4 3" xfId="4547"/>
    <cellStyle name="Calculation 3 2 3 5" xfId="2762"/>
    <cellStyle name="Calculation 3 2 3 5 2" xfId="3602"/>
    <cellStyle name="Calculation 3 2 3 5 2 2" xfId="4195"/>
    <cellStyle name="Calculation 3 2 3 5 3" xfId="6129"/>
    <cellStyle name="Calculation 3 2 3 6" xfId="5961"/>
    <cellStyle name="Calculation 3 2 4" xfId="1375"/>
    <cellStyle name="Calculation 3 2 4 2" xfId="2584"/>
    <cellStyle name="Calculation 3 2 4 2 2" xfId="3436"/>
    <cellStyle name="Calculation 3 2 4 2 2 2" xfId="4642"/>
    <cellStyle name="Calculation 3 2 4 2 3" xfId="5025"/>
    <cellStyle name="Calculation 3 2 4 3" xfId="2961"/>
    <cellStyle name="Calculation 3 2 4 3 2" xfId="3801"/>
    <cellStyle name="Calculation 3 2 4 3 2 2" xfId="6370"/>
    <cellStyle name="Calculation 3 2 4 3 3" xfId="4569"/>
    <cellStyle name="Calculation 3 2 4 4" xfId="3055"/>
    <cellStyle name="Calculation 3 2 4 4 2" xfId="3895"/>
    <cellStyle name="Calculation 3 2 4 4 2 2" xfId="4184"/>
    <cellStyle name="Calculation 3 2 4 4 3" xfId="4567"/>
    <cellStyle name="Calculation 3 2 4 5" xfId="3137"/>
    <cellStyle name="Calculation 3 2 4 5 2" xfId="3977"/>
    <cellStyle name="Calculation 3 2 4 5 2 2" xfId="4102"/>
    <cellStyle name="Calculation 3 2 4 5 3" xfId="5715"/>
    <cellStyle name="Calculation 3 2 4 6" xfId="5126"/>
    <cellStyle name="Calculation 3 2 5" xfId="1657"/>
    <cellStyle name="Calculation 3 2 5 2" xfId="3296"/>
    <cellStyle name="Calculation 3 2 5 2 2" xfId="5360"/>
    <cellStyle name="Calculation 3 2 5 3" xfId="4352"/>
    <cellStyle name="Calculation 3 2 6" xfId="2676"/>
    <cellStyle name="Calculation 3 2 6 2" xfId="3516"/>
    <cellStyle name="Calculation 3 2 6 2 2" xfId="6373"/>
    <cellStyle name="Calculation 3 2 6 3" xfId="6120"/>
    <cellStyle name="Calculation 3 2 7" xfId="2943"/>
    <cellStyle name="Calculation 3 2 7 2" xfId="3783"/>
    <cellStyle name="Calculation 3 2 7 2 2" xfId="6168"/>
    <cellStyle name="Calculation 3 2 7 3" xfId="5742"/>
    <cellStyle name="Calculation 3 2 8" xfId="2848"/>
    <cellStyle name="Calculation 3 2 8 2" xfId="3688"/>
    <cellStyle name="Calculation 3 2 8 2 2" xfId="6515"/>
    <cellStyle name="Calculation 3 2 8 3" xfId="5546"/>
    <cellStyle name="Calculation 3 2 9" xfId="4863"/>
    <cellStyle name="Calculation 3 3" xfId="577"/>
    <cellStyle name="Calculation 3 3 2" xfId="1109"/>
    <cellStyle name="Calculation 3 3 2 2" xfId="2318"/>
    <cellStyle name="Calculation 3 3 2 2 2" xfId="3392"/>
    <cellStyle name="Calculation 3 3 2 2 2 2" xfId="5185"/>
    <cellStyle name="Calculation 3 3 2 2 3" xfId="4607"/>
    <cellStyle name="Calculation 3 3 2 3" xfId="2878"/>
    <cellStyle name="Calculation 3 3 2 3 2" xfId="3718"/>
    <cellStyle name="Calculation 3 3 2 3 2 2" xfId="5229"/>
    <cellStyle name="Calculation 3 3 2 3 3" xfId="5635"/>
    <cellStyle name="Calculation 3 3 2 4" xfId="1511"/>
    <cellStyle name="Calculation 3 3 2 4 2" xfId="3248"/>
    <cellStyle name="Calculation 3 3 2 4 2 2" xfId="4731"/>
    <cellStyle name="Calculation 3 3 2 4 3" xfId="5477"/>
    <cellStyle name="Calculation 3 3 2 5" xfId="3016"/>
    <cellStyle name="Calculation 3 3 2 5 2" xfId="3856"/>
    <cellStyle name="Calculation 3 3 2 5 2 2" xfId="6221"/>
    <cellStyle name="Calculation 3 3 2 5 3" xfId="4340"/>
    <cellStyle name="Calculation 3 3 2 6" xfId="5943"/>
    <cellStyle name="Calculation 3 3 3" xfId="1391"/>
    <cellStyle name="Calculation 3 3 3 2" xfId="2600"/>
    <cellStyle name="Calculation 3 3 3 2 2" xfId="3452"/>
    <cellStyle name="Calculation 3 3 3 2 2 2" xfId="5268"/>
    <cellStyle name="Calculation 3 3 3 2 3" xfId="6165"/>
    <cellStyle name="Calculation 3 3 3 3" xfId="2977"/>
    <cellStyle name="Calculation 3 3 3 3 2" xfId="3817"/>
    <cellStyle name="Calculation 3 3 3 3 2 2" xfId="6043"/>
    <cellStyle name="Calculation 3 3 3 3 3" xfId="4424"/>
    <cellStyle name="Calculation 3 3 3 4" xfId="3071"/>
    <cellStyle name="Calculation 3 3 3 4 2" xfId="3911"/>
    <cellStyle name="Calculation 3 3 3 4 2 2" xfId="4168"/>
    <cellStyle name="Calculation 3 3 3 4 3" xfId="4422"/>
    <cellStyle name="Calculation 3 3 3 5" xfId="3151"/>
    <cellStyle name="Calculation 3 3 3 5 2" xfId="3991"/>
    <cellStyle name="Calculation 3 3 3 5 2 2" xfId="4088"/>
    <cellStyle name="Calculation 3 3 3 5 3" xfId="5505"/>
    <cellStyle name="Calculation 3 3 3 6" xfId="4313"/>
    <cellStyle name="Calculation 3 3 4" xfId="1786"/>
    <cellStyle name="Calculation 3 3 4 2" xfId="3312"/>
    <cellStyle name="Calculation 3 3 4 2 2" xfId="5140"/>
    <cellStyle name="Calculation 3 3 4 3" xfId="4942"/>
    <cellStyle name="Calculation 3 3 5" xfId="2712"/>
    <cellStyle name="Calculation 3 3 5 2" xfId="3552"/>
    <cellStyle name="Calculation 3 3 5 2 2" xfId="6305"/>
    <cellStyle name="Calculation 3 3 5 3" xfId="5852"/>
    <cellStyle name="Calculation 3 3 6" xfId="2941"/>
    <cellStyle name="Calculation 3 3 6 2" xfId="3781"/>
    <cellStyle name="Calculation 3 3 6 2 2" xfId="6557"/>
    <cellStyle name="Calculation 3 3 6 3" xfId="4787"/>
    <cellStyle name="Calculation 3 3 7" xfId="2666"/>
    <cellStyle name="Calculation 3 3 7 2" xfId="3506"/>
    <cellStyle name="Calculation 3 3 7 2 2" xfId="4197"/>
    <cellStyle name="Calculation 3 3 7 3" xfId="4970"/>
    <cellStyle name="Calculation 3 3 8" xfId="6214"/>
    <cellStyle name="Calculation 3 4" xfId="844"/>
    <cellStyle name="Calculation 3 4 2" xfId="2053"/>
    <cellStyle name="Calculation 3 4 2 2" xfId="3352"/>
    <cellStyle name="Calculation 3 4 2 2 2" xfId="4377"/>
    <cellStyle name="Calculation 3 4 2 3" xfId="5600"/>
    <cellStyle name="Calculation 3 4 3" xfId="2794"/>
    <cellStyle name="Calculation 3 4 3 2" xfId="3634"/>
    <cellStyle name="Calculation 3 4 3 2 2" xfId="6008"/>
    <cellStyle name="Calculation 3 4 3 3" xfId="6242"/>
    <cellStyle name="Calculation 3 4 4" xfId="3020"/>
    <cellStyle name="Calculation 3 4 4 2" xfId="3860"/>
    <cellStyle name="Calculation 3 4 4 2 2" xfId="5799"/>
    <cellStyle name="Calculation 3 4 4 3" xfId="4039"/>
    <cellStyle name="Calculation 3 4 5" xfId="1478"/>
    <cellStyle name="Calculation 3 4 5 2" xfId="3229"/>
    <cellStyle name="Calculation 3 4 5 2 2" xfId="5189"/>
    <cellStyle name="Calculation 3 4 5 3" xfId="5485"/>
    <cellStyle name="Calculation 3 4 6" xfId="6455"/>
    <cellStyle name="Calculation 3 5" xfId="2709"/>
    <cellStyle name="Calculation 3 5 2" xfId="3549"/>
    <cellStyle name="Calculation 3 5 2 2" xfId="5940"/>
    <cellStyle name="Calculation 3 5 3" xfId="6422"/>
    <cellStyle name="Calculation 3 6" xfId="2670"/>
    <cellStyle name="Calculation 3 6 2" xfId="3510"/>
    <cellStyle name="Calculation 3 6 2 2" xfId="6369"/>
    <cellStyle name="Calculation 3 6 3" xfId="5859"/>
    <cellStyle name="Calculation 3 7" xfId="6405"/>
    <cellStyle name="Calculation 4" xfId="170"/>
    <cellStyle name="Calculation 4 2" xfId="569"/>
    <cellStyle name="Calculation 4 2 2" xfId="834"/>
    <cellStyle name="Calculation 4 2 2 2" xfId="1366"/>
    <cellStyle name="Calculation 4 2 2 2 2" xfId="2575"/>
    <cellStyle name="Calculation 4 2 2 2 2 2" xfId="3428"/>
    <cellStyle name="Calculation 4 2 2 2 2 2 2" xfId="5707"/>
    <cellStyle name="Calculation 4 2 2 2 2 3" xfId="5860"/>
    <cellStyle name="Calculation 4 2 2 2 3" xfId="2953"/>
    <cellStyle name="Calculation 4 2 2 2 3 2" xfId="3793"/>
    <cellStyle name="Calculation 4 2 2 2 3 2 2" xfId="6287"/>
    <cellStyle name="Calculation 4 2 2 2 3 3" xfId="4815"/>
    <cellStyle name="Calculation 4 2 2 2 4" xfId="3047"/>
    <cellStyle name="Calculation 4 2 2 2 4 2" xfId="3887"/>
    <cellStyle name="Calculation 4 2 2 2 4 2 2" xfId="4192"/>
    <cellStyle name="Calculation 4 2 2 2 4 3" xfId="4813"/>
    <cellStyle name="Calculation 4 2 2 2 5" xfId="3133"/>
    <cellStyle name="Calculation 4 2 2 2 5 2" xfId="3973"/>
    <cellStyle name="Calculation 4 2 2 2 5 2 2" xfId="4106"/>
    <cellStyle name="Calculation 4 2 2 2 5 3" xfId="5192"/>
    <cellStyle name="Calculation 4 2 2 2 6" xfId="4494"/>
    <cellStyle name="Calculation 4 2 2 3" xfId="1427"/>
    <cellStyle name="Calculation 4 2 2 3 2" xfId="2636"/>
    <cellStyle name="Calculation 4 2 2 3 2 2" xfId="3488"/>
    <cellStyle name="Calculation 4 2 2 3 2 2 2" xfId="5620"/>
    <cellStyle name="Calculation 4 2 2 3 2 3" xfId="5991"/>
    <cellStyle name="Calculation 4 2 2 3 3" xfId="3013"/>
    <cellStyle name="Calculation 4 2 2 3 3 2" xfId="3853"/>
    <cellStyle name="Calculation 4 2 2 3 3 2 2" xfId="5851"/>
    <cellStyle name="Calculation 4 2 2 3 3 3" xfId="4927"/>
    <cellStyle name="Calculation 4 2 2 3 4" xfId="3107"/>
    <cellStyle name="Calculation 4 2 2 3 4 2" xfId="3947"/>
    <cellStyle name="Calculation 4 2 2 3 4 2 2" xfId="4132"/>
    <cellStyle name="Calculation 4 2 2 3 4 3" xfId="4221"/>
    <cellStyle name="Calculation 4 2 2 3 5" xfId="3181"/>
    <cellStyle name="Calculation 4 2 2 3 5 2" xfId="4021"/>
    <cellStyle name="Calculation 4 2 2 3 5 2 2" xfId="4058"/>
    <cellStyle name="Calculation 4 2 2 3 5 3" xfId="4470"/>
    <cellStyle name="Calculation 4 2 2 3 6" xfId="4453"/>
    <cellStyle name="Calculation 4 2 2 4" xfId="2043"/>
    <cellStyle name="Calculation 4 2 2 4 2" xfId="3348"/>
    <cellStyle name="Calculation 4 2 2 4 2 2" xfId="5320"/>
    <cellStyle name="Calculation 4 2 2 4 3" xfId="5727"/>
    <cellStyle name="Calculation 4 2 2 5" xfId="2788"/>
    <cellStyle name="Calculation 4 2 2 5 2" xfId="3628"/>
    <cellStyle name="Calculation 4 2 2 5 2 2" xfId="6481"/>
    <cellStyle name="Calculation 4 2 2 5 3" xfId="6555"/>
    <cellStyle name="Calculation 4 2 2 6" xfId="2911"/>
    <cellStyle name="Calculation 4 2 2 6 2" xfId="3751"/>
    <cellStyle name="Calculation 4 2 2 6 2 2" xfId="5979"/>
    <cellStyle name="Calculation 4 2 2 6 3" xfId="5090"/>
    <cellStyle name="Calculation 4 2 2 7" xfId="3046"/>
    <cellStyle name="Calculation 4 2 2 7 2" xfId="3886"/>
    <cellStyle name="Calculation 4 2 2 7 2 2" xfId="4372"/>
    <cellStyle name="Calculation 4 2 2 7 3" xfId="5590"/>
    <cellStyle name="Calculation 4 2 2 8" xfId="6058"/>
    <cellStyle name="Calculation 4 2 3" xfId="1101"/>
    <cellStyle name="Calculation 4 2 3 2" xfId="2310"/>
    <cellStyle name="Calculation 4 2 3 2 2" xfId="3388"/>
    <cellStyle name="Calculation 4 2 3 2 2 2" xfId="5270"/>
    <cellStyle name="Calculation 4 2 3 2 3" xfId="4849"/>
    <cellStyle name="Calculation 4 2 3 3" xfId="2874"/>
    <cellStyle name="Calculation 4 2 3 3 2" xfId="3714"/>
    <cellStyle name="Calculation 4 2 3 3 2 2" xfId="5968"/>
    <cellStyle name="Calculation 4 2 3 3 3" xfId="5107"/>
    <cellStyle name="Calculation 4 2 3 4" xfId="1505"/>
    <cellStyle name="Calculation 4 2 3 4 2" xfId="3244"/>
    <cellStyle name="Calculation 4 2 3 4 2 2" xfId="4807"/>
    <cellStyle name="Calculation 4 2 3 4 3" xfId="5349"/>
    <cellStyle name="Calculation 4 2 3 5" xfId="2728"/>
    <cellStyle name="Calculation 4 2 3 5 2" xfId="3568"/>
    <cellStyle name="Calculation 4 2 3 5 2 2" xfId="5895"/>
    <cellStyle name="Calculation 4 2 3 5 3" xfId="6532"/>
    <cellStyle name="Calculation 4 2 3 6" xfId="6273"/>
    <cellStyle name="Calculation 4 2 4" xfId="1387"/>
    <cellStyle name="Calculation 4 2 4 2" xfId="2596"/>
    <cellStyle name="Calculation 4 2 4 2 2" xfId="3448"/>
    <cellStyle name="Calculation 4 2 4 2 2 2" xfId="4374"/>
    <cellStyle name="Calculation 4 2 4 2 3" xfId="5776"/>
    <cellStyle name="Calculation 4 2 4 3" xfId="2973"/>
    <cellStyle name="Calculation 4 2 4 3 2" xfId="3813"/>
    <cellStyle name="Calculation 4 2 4 3 2 2" xfId="5228"/>
    <cellStyle name="Calculation 4 2 4 3 3" xfId="5369"/>
    <cellStyle name="Calculation 4 2 4 4" xfId="3067"/>
    <cellStyle name="Calculation 4 2 4 4 2" xfId="3907"/>
    <cellStyle name="Calculation 4 2 4 4 2 2" xfId="4172"/>
    <cellStyle name="Calculation 4 2 4 4 3" xfId="5367"/>
    <cellStyle name="Calculation 4 2 4 5" xfId="3149"/>
    <cellStyle name="Calculation 4 2 4 5 2" xfId="3989"/>
    <cellStyle name="Calculation 4 2 4 5 2 2" xfId="4090"/>
    <cellStyle name="Calculation 4 2 4 5 3" xfId="4471"/>
    <cellStyle name="Calculation 4 2 4 6" xfId="4947"/>
    <cellStyle name="Calculation 4 2 5" xfId="1778"/>
    <cellStyle name="Calculation 4 2 5 2" xfId="3308"/>
    <cellStyle name="Calculation 4 2 5 2 2" xfId="5227"/>
    <cellStyle name="Calculation 4 2 5 3" xfId="5640"/>
    <cellStyle name="Calculation 4 2 6" xfId="2706"/>
    <cellStyle name="Calculation 4 2 6 2" xfId="3546"/>
    <cellStyle name="Calculation 4 2 6 2 2" xfId="4800"/>
    <cellStyle name="Calculation 4 2 6 3" xfId="5826"/>
    <cellStyle name="Calculation 4 2 7" xfId="1454"/>
    <cellStyle name="Calculation 4 2 7 2" xfId="3205"/>
    <cellStyle name="Calculation 4 2 7 2 2" xfId="4335"/>
    <cellStyle name="Calculation 4 2 7 3" xfId="4791"/>
    <cellStyle name="Calculation 4 2 8" xfId="1549"/>
    <cellStyle name="Calculation 4 2 8 2" xfId="3279"/>
    <cellStyle name="Calculation 4 2 8 2 2" xfId="5501"/>
    <cellStyle name="Calculation 4 2 8 3" xfId="4859"/>
    <cellStyle name="Calculation 4 2 9" xfId="6359"/>
    <cellStyle name="Calculation 4 3" xfId="578"/>
    <cellStyle name="Calculation 4 3 2" xfId="1110"/>
    <cellStyle name="Calculation 4 3 2 2" xfId="2319"/>
    <cellStyle name="Calculation 4 3 2 2 2" xfId="3393"/>
    <cellStyle name="Calculation 4 3 2 2 2 2" xfId="5533"/>
    <cellStyle name="Calculation 4 3 2 2 3" xfId="4427"/>
    <cellStyle name="Calculation 4 3 2 3" xfId="2879"/>
    <cellStyle name="Calculation 4 3 2 3 2" xfId="3719"/>
    <cellStyle name="Calculation 4 3 2 3 2 2" xfId="6580"/>
    <cellStyle name="Calculation 4 3 2 3 3" xfId="4847"/>
    <cellStyle name="Calculation 4 3 2 4" xfId="1638"/>
    <cellStyle name="Calculation 4 3 2 4 2" xfId="3290"/>
    <cellStyle name="Calculation 4 3 2 4 2 2" xfId="5625"/>
    <cellStyle name="Calculation 4 3 2 4 3" xfId="5696"/>
    <cellStyle name="Calculation 4 3 2 5" xfId="3018"/>
    <cellStyle name="Calculation 4 3 2 5 2" xfId="3858"/>
    <cellStyle name="Calculation 4 3 2 5 2 2" xfId="4724"/>
    <cellStyle name="Calculation 4 3 2 5 3" xfId="4227"/>
    <cellStyle name="Calculation 4 3 2 6" xfId="6237"/>
    <cellStyle name="Calculation 4 3 3" xfId="1392"/>
    <cellStyle name="Calculation 4 3 3 2" xfId="2601"/>
    <cellStyle name="Calculation 4 3 3 2 2" xfId="3453"/>
    <cellStyle name="Calculation 4 3 3 2 2 2" xfId="5621"/>
    <cellStyle name="Calculation 4 3 3 2 3" xfId="5084"/>
    <cellStyle name="Calculation 4 3 3 3" xfId="2978"/>
    <cellStyle name="Calculation 4 3 3 3 2" xfId="3818"/>
    <cellStyle name="Calculation 4 3 3 3 2 2" xfId="6479"/>
    <cellStyle name="Calculation 4 3 3 3 3" xfId="4341"/>
    <cellStyle name="Calculation 4 3 3 4" xfId="3072"/>
    <cellStyle name="Calculation 4 3 3 4 2" xfId="3912"/>
    <cellStyle name="Calculation 4 3 3 4 2 2" xfId="4167"/>
    <cellStyle name="Calculation 4 3 3 4 3" xfId="4339"/>
    <cellStyle name="Calculation 4 3 3 5" xfId="3152"/>
    <cellStyle name="Calculation 4 3 3 5 2" xfId="3992"/>
    <cellStyle name="Calculation 4 3 3 5 2 2" xfId="4087"/>
    <cellStyle name="Calculation 4 3 3 5 3" xfId="4734"/>
    <cellStyle name="Calculation 4 3 3 6" xfId="4040"/>
    <cellStyle name="Calculation 4 3 4" xfId="1787"/>
    <cellStyle name="Calculation 4 3 4 2" xfId="3313"/>
    <cellStyle name="Calculation 4 3 4 2 2" xfId="5490"/>
    <cellStyle name="Calculation 4 3 4 3" xfId="4612"/>
    <cellStyle name="Calculation 4 3 5" xfId="2713"/>
    <cellStyle name="Calculation 4 3 5 2" xfId="3553"/>
    <cellStyle name="Calculation 4 3 5 2 2" xfId="5810"/>
    <cellStyle name="Calculation 4 3 5 3" xfId="6376"/>
    <cellStyle name="Calculation 4 3 6" xfId="2776"/>
    <cellStyle name="Calculation 4 3 6 2" xfId="3616"/>
    <cellStyle name="Calculation 4 3 6 2 2" xfId="6320"/>
    <cellStyle name="Calculation 4 3 6 3" xfId="5855"/>
    <cellStyle name="Calculation 4 3 7" xfId="2702"/>
    <cellStyle name="Calculation 4 3 7 2" xfId="3542"/>
    <cellStyle name="Calculation 4 3 7 2 2" xfId="6421"/>
    <cellStyle name="Calculation 4 3 7 3" xfId="4575"/>
    <cellStyle name="Calculation 4 3 8" xfId="5444"/>
    <cellStyle name="Calculation 4 4" xfId="845"/>
    <cellStyle name="Calculation 4 4 2" xfId="2054"/>
    <cellStyle name="Calculation 4 4 2 2" xfId="3353"/>
    <cellStyle name="Calculation 4 4 2 2 2" xfId="5096"/>
    <cellStyle name="Calculation 4 4 2 3" xfId="4822"/>
    <cellStyle name="Calculation 4 4 3" xfId="2795"/>
    <cellStyle name="Calculation 4 4 3 2" xfId="3635"/>
    <cellStyle name="Calculation 4 4 3 2 2" xfId="6170"/>
    <cellStyle name="Calculation 4 4 3 3" xfId="5662"/>
    <cellStyle name="Calculation 4 4 4" xfId="3017"/>
    <cellStyle name="Calculation 4 4 4 2" xfId="3857"/>
    <cellStyle name="Calculation 4 4 4 2 2" xfId="5495"/>
    <cellStyle name="Calculation 4 4 4 3" xfId="4228"/>
    <cellStyle name="Calculation 4 4 5" xfId="2725"/>
    <cellStyle name="Calculation 4 4 5 2" xfId="3565"/>
    <cellStyle name="Calculation 4 4 5 2 2" xfId="6296"/>
    <cellStyle name="Calculation 4 4 5 3" xfId="5249"/>
    <cellStyle name="Calculation 4 4 6" xfId="5963"/>
    <cellStyle name="Calculation 4 5" xfId="2837"/>
    <cellStyle name="Calculation 4 5 2" xfId="3677"/>
    <cellStyle name="Calculation 4 5 2 2" xfId="6598"/>
    <cellStyle name="Calculation 4 5 3" xfId="4896"/>
    <cellStyle name="Calculation 4 6" xfId="1491"/>
    <cellStyle name="Calculation 4 6 2" xfId="3242"/>
    <cellStyle name="Calculation 4 6 2 2" xfId="5238"/>
    <cellStyle name="Calculation 4 6 3" xfId="4450"/>
    <cellStyle name="Calculation 4 7" xfId="5914"/>
    <cellStyle name="Calculation 5" xfId="171"/>
    <cellStyle name="Calculation 5 2" xfId="447"/>
    <cellStyle name="Calculation 5 2 2" xfId="712"/>
    <cellStyle name="Calculation 5 2 2 2" xfId="1244"/>
    <cellStyle name="Calculation 5 2 2 2 2" xfId="2453"/>
    <cellStyle name="Calculation 5 2 2 2 2 2" xfId="3415"/>
    <cellStyle name="Calculation 5 2 2 2 2 2 2" xfId="4557"/>
    <cellStyle name="Calculation 5 2 2 2 2 3" xfId="5062"/>
    <cellStyle name="Calculation 5 2 2 2 3" xfId="2921"/>
    <cellStyle name="Calculation 5 2 2 2 3 2" xfId="3761"/>
    <cellStyle name="Calculation 5 2 2 2 3 2 2" xfId="6220"/>
    <cellStyle name="Calculation 5 2 2 2 3 3" xfId="5353"/>
    <cellStyle name="Calculation 5 2 2 2 4" xfId="1583"/>
    <cellStyle name="Calculation 5 2 2 2 4 2" xfId="3286"/>
    <cellStyle name="Calculation 5 2 2 2 4 2 2" xfId="5097"/>
    <cellStyle name="Calculation 5 2 2 2 4 3" xfId="5210"/>
    <cellStyle name="Calculation 5 2 2 2 5" xfId="3117"/>
    <cellStyle name="Calculation 5 2 2 2 5 2" xfId="3957"/>
    <cellStyle name="Calculation 5 2 2 2 5 2 2" xfId="4122"/>
    <cellStyle name="Calculation 5 2 2 2 5 3" xfId="4472"/>
    <cellStyle name="Calculation 5 2 2 2 6" xfId="6113"/>
    <cellStyle name="Calculation 5 2 2 3" xfId="1414"/>
    <cellStyle name="Calculation 5 2 2 3 2" xfId="2623"/>
    <cellStyle name="Calculation 5 2 2 3 2 2" xfId="3475"/>
    <cellStyle name="Calculation 5 2 2 3 2 2 2" xfId="4462"/>
    <cellStyle name="Calculation 5 2 2 3 2 3" xfId="6318"/>
    <cellStyle name="Calculation 5 2 2 3 3" xfId="3000"/>
    <cellStyle name="Calculation 5 2 2 3 3 2" xfId="3840"/>
    <cellStyle name="Calculation 5 2 2 3 3 2 2" xfId="5146"/>
    <cellStyle name="Calculation 5 2 2 3 3 3" xfId="4386"/>
    <cellStyle name="Calculation 5 2 2 3 4" xfId="3094"/>
    <cellStyle name="Calculation 5 2 2 3 4 2" xfId="3934"/>
    <cellStyle name="Calculation 5 2 2 3 4 2 2" xfId="4145"/>
    <cellStyle name="Calculation 5 2 2 3 4 3" xfId="5278"/>
    <cellStyle name="Calculation 5 2 2 3 5" xfId="3168"/>
    <cellStyle name="Calculation 5 2 2 3 5 2" xfId="4008"/>
    <cellStyle name="Calculation 5 2 2 3 5 2 2" xfId="4071"/>
    <cellStyle name="Calculation 5 2 2 3 5 3" xfId="5364"/>
    <cellStyle name="Calculation 5 2 2 3 6" xfId="5403"/>
    <cellStyle name="Calculation 5 2 2 4" xfId="1921"/>
    <cellStyle name="Calculation 5 2 2 4 2" xfId="3335"/>
    <cellStyle name="Calculation 5 2 2 4 2 2" xfId="4326"/>
    <cellStyle name="Calculation 5 2 2 4 3" xfId="4663"/>
    <cellStyle name="Calculation 5 2 2 5" xfId="2756"/>
    <cellStyle name="Calculation 5 2 2 5 2" xfId="3596"/>
    <cellStyle name="Calculation 5 2 2 5 2 2" xfId="5956"/>
    <cellStyle name="Calculation 5 2 2 5 3" xfId="6030"/>
    <cellStyle name="Calculation 5 2 2 6" xfId="1475"/>
    <cellStyle name="Calculation 5 2 2 6 2" xfId="3226"/>
    <cellStyle name="Calculation 5 2 2 6 2 2" xfId="5627"/>
    <cellStyle name="Calculation 5 2 2 6 3" xfId="4451"/>
    <cellStyle name="Calculation 5 2 2 7" xfId="2653"/>
    <cellStyle name="Calculation 5 2 2 7 2" xfId="3493"/>
    <cellStyle name="Calculation 5 2 2 7 2 2" xfId="4756"/>
    <cellStyle name="Calculation 5 2 2 7 3" xfId="5939"/>
    <cellStyle name="Calculation 5 2 2 8" xfId="6523"/>
    <cellStyle name="Calculation 5 2 3" xfId="979"/>
    <cellStyle name="Calculation 5 2 3 2" xfId="2188"/>
    <cellStyle name="Calculation 5 2 3 2 2" xfId="3375"/>
    <cellStyle name="Calculation 5 2 3 2 2 2" xfId="4804"/>
    <cellStyle name="Calculation 5 2 3 2 3" xfId="4290"/>
    <cellStyle name="Calculation 5 2 3 3" xfId="2842"/>
    <cellStyle name="Calculation 5 2 3 3 2" xfId="3682"/>
    <cellStyle name="Calculation 5 2 3 3 2 2" xfId="6004"/>
    <cellStyle name="Calculation 5 2 3 3 3" xfId="4693"/>
    <cellStyle name="Calculation 5 2 3 4" xfId="2826"/>
    <cellStyle name="Calculation 5 2 3 4 2" xfId="3666"/>
    <cellStyle name="Calculation 5 2 3 4 2 2" xfId="6229"/>
    <cellStyle name="Calculation 5 2 3 4 3" xfId="5426"/>
    <cellStyle name="Calculation 5 2 3 5" xfId="2664"/>
    <cellStyle name="Calculation 5 2 3 5 2" xfId="3504"/>
    <cellStyle name="Calculation 5 2 3 5 2 2" xfId="4199"/>
    <cellStyle name="Calculation 5 2 3 5 3" xfId="6263"/>
    <cellStyle name="Calculation 5 2 3 6" xfId="6452"/>
    <cellStyle name="Calculation 5 2 4" xfId="1374"/>
    <cellStyle name="Calculation 5 2 4 2" xfId="2583"/>
    <cellStyle name="Calculation 5 2 4 2 2" xfId="3435"/>
    <cellStyle name="Calculation 5 2 4 2 2 2" xfId="5411"/>
    <cellStyle name="Calculation 5 2 4 2 3" xfId="6131"/>
    <cellStyle name="Calculation 5 2 4 3" xfId="2960"/>
    <cellStyle name="Calculation 5 2 4 3 2" xfId="3800"/>
    <cellStyle name="Calculation 5 2 4 3 2 2" xfId="5034"/>
    <cellStyle name="Calculation 5 2 4 3 3" xfId="4894"/>
    <cellStyle name="Calculation 5 2 4 4" xfId="3054"/>
    <cellStyle name="Calculation 5 2 4 4 2" xfId="3894"/>
    <cellStyle name="Calculation 5 2 4 4 2 2" xfId="4185"/>
    <cellStyle name="Calculation 5 2 4 4 3" xfId="4892"/>
    <cellStyle name="Calculation 5 2 4 5" xfId="3136"/>
    <cellStyle name="Calculation 5 2 4 5 2" xfId="3976"/>
    <cellStyle name="Calculation 5 2 4 5 2 2" xfId="4103"/>
    <cellStyle name="Calculation 5 2 4 5 3" xfId="5365"/>
    <cellStyle name="Calculation 5 2 4 6" xfId="4404"/>
    <cellStyle name="Calculation 5 2 5" xfId="1656"/>
    <cellStyle name="Calculation 5 2 5 2" xfId="3295"/>
    <cellStyle name="Calculation 5 2 5 2 2" xfId="4761"/>
    <cellStyle name="Calculation 5 2 5 3" xfId="4439"/>
    <cellStyle name="Calculation 5 2 6" xfId="2675"/>
    <cellStyle name="Calculation 5 2 6 2" xfId="3515"/>
    <cellStyle name="Calculation 5 2 6 2 2" xfId="5899"/>
    <cellStyle name="Calculation 5 2 6 3" xfId="4747"/>
    <cellStyle name="Calculation 5 2 7" xfId="2861"/>
    <cellStyle name="Calculation 5 2 7 2" xfId="3701"/>
    <cellStyle name="Calculation 5 2 7 2 2" xfId="5829"/>
    <cellStyle name="Calculation 5 2 7 3" xfId="4656"/>
    <cellStyle name="Calculation 5 2 8" xfId="2893"/>
    <cellStyle name="Calculation 5 2 8 2" xfId="3733"/>
    <cellStyle name="Calculation 5 2 8 2 2" xfId="5930"/>
    <cellStyle name="Calculation 5 2 8 3" xfId="4236"/>
    <cellStyle name="Calculation 5 2 9" xfId="5648"/>
    <cellStyle name="Calculation 5 3" xfId="579"/>
    <cellStyle name="Calculation 5 3 2" xfId="1111"/>
    <cellStyle name="Calculation 5 3 2 2" xfId="2320"/>
    <cellStyle name="Calculation 5 3 2 2 2" xfId="3394"/>
    <cellStyle name="Calculation 5 3 2 2 2 2" xfId="4759"/>
    <cellStyle name="Calculation 5 3 2 2 3" xfId="4344"/>
    <cellStyle name="Calculation 5 3 2 3" xfId="2880"/>
    <cellStyle name="Calculation 5 3 2 3 2" xfId="3720"/>
    <cellStyle name="Calculation 5 3 2 3 2 2" xfId="6089"/>
    <cellStyle name="Calculation 5 3 2 3 3" xfId="4516"/>
    <cellStyle name="Calculation 5 3 2 4" xfId="1513"/>
    <cellStyle name="Calculation 5 3 2 4 2" xfId="3249"/>
    <cellStyle name="Calculation 5 3 2 4 2 2" xfId="5322"/>
    <cellStyle name="Calculation 5 3 2 4 3" xfId="5297"/>
    <cellStyle name="Calculation 5 3 2 5" xfId="2656"/>
    <cellStyle name="Calculation 5 3 2 5 2" xfId="3496"/>
    <cellStyle name="Calculation 5 3 2 5 2 2" xfId="4914"/>
    <cellStyle name="Calculation 5 3 2 5 3" xfId="6180"/>
    <cellStyle name="Calculation 5 3 2 6" xfId="5612"/>
    <cellStyle name="Calculation 5 3 3" xfId="1393"/>
    <cellStyle name="Calculation 5 3 3 2" xfId="2602"/>
    <cellStyle name="Calculation 5 3 3 2 2" xfId="3454"/>
    <cellStyle name="Calculation 5 3 3 2 2 2" xfId="4833"/>
    <cellStyle name="Calculation 5 3 3 2 3" xfId="6445"/>
    <cellStyle name="Calculation 5 3 3 3" xfId="2979"/>
    <cellStyle name="Calculation 5 3 3 3 2" xfId="3819"/>
    <cellStyle name="Calculation 5 3 3 3 2 2" xfId="5986"/>
    <cellStyle name="Calculation 5 3 3 3 3" xfId="4234"/>
    <cellStyle name="Calculation 5 3 3 4" xfId="3073"/>
    <cellStyle name="Calculation 5 3 3 4 2" xfId="3913"/>
    <cellStyle name="Calculation 5 3 3 4 2 2" xfId="4166"/>
    <cellStyle name="Calculation 5 3 3 4 3" xfId="4224"/>
    <cellStyle name="Calculation 5 3 3 5" xfId="3153"/>
    <cellStyle name="Calculation 5 3 3 5 2" xfId="3993"/>
    <cellStyle name="Calculation 5 3 3 5 2 2" xfId="4086"/>
    <cellStyle name="Calculation 5 3 3 5 3" xfId="5325"/>
    <cellStyle name="Calculation 5 3 3 6" xfId="4038"/>
    <cellStyle name="Calculation 5 3 4" xfId="1788"/>
    <cellStyle name="Calculation 5 3 4 2" xfId="3314"/>
    <cellStyle name="Calculation 5 3 4 2 2" xfId="4719"/>
    <cellStyle name="Calculation 5 3 4 3" xfId="4436"/>
    <cellStyle name="Calculation 5 3 5" xfId="2714"/>
    <cellStyle name="Calculation 5 3 5 2" xfId="3554"/>
    <cellStyle name="Calculation 5 3 5 2 2" xfId="6173"/>
    <cellStyle name="Calculation 5 3 5 3" xfId="5881"/>
    <cellStyle name="Calculation 5 3 6" xfId="2692"/>
    <cellStyle name="Calculation 5 3 6 2" xfId="3532"/>
    <cellStyle name="Calculation 5 3 6 2 2" xfId="6046"/>
    <cellStyle name="Calculation 5 3 6 3" xfId="4994"/>
    <cellStyle name="Calculation 5 3 7" xfId="2785"/>
    <cellStyle name="Calculation 5 3 7 2" xfId="3625"/>
    <cellStyle name="Calculation 5 3 7 2 2" xfId="6090"/>
    <cellStyle name="Calculation 5 3 7 3" xfId="6279"/>
    <cellStyle name="Calculation 5 3 8" xfId="4673"/>
    <cellStyle name="Calculation 5 4" xfId="846"/>
    <cellStyle name="Calculation 5 4 2" xfId="2055"/>
    <cellStyle name="Calculation 5 4 2 2" xfId="3354"/>
    <cellStyle name="Calculation 5 4 2 2 2" xfId="5454"/>
    <cellStyle name="Calculation 5 4 2 3" xfId="4484"/>
    <cellStyle name="Calculation 5 4 3" xfId="2796"/>
    <cellStyle name="Calculation 5 4 3 2" xfId="3636"/>
    <cellStyle name="Calculation 5 4 3 2 2" xfId="5130"/>
    <cellStyle name="Calculation 5 4 3 3" xfId="4876"/>
    <cellStyle name="Calculation 5 4 4" xfId="2835"/>
    <cellStyle name="Calculation 5 4 4 2" xfId="3675"/>
    <cellStyle name="Calculation 5 4 4 2 2" xfId="6204"/>
    <cellStyle name="Calculation 5 4 4 3" xfId="5332"/>
    <cellStyle name="Calculation 5 4 5" xfId="2717"/>
    <cellStyle name="Calculation 5 4 5 2" xfId="3557"/>
    <cellStyle name="Calculation 5 4 5 2 2" xfId="6079"/>
    <cellStyle name="Calculation 5 4 5 3" xfId="4658"/>
    <cellStyle name="Calculation 5 4 6" xfId="6246"/>
    <cellStyle name="Calculation 5 5" xfId="2792"/>
    <cellStyle name="Calculation 5 5 2" xfId="3632"/>
    <cellStyle name="Calculation 5 5 2 2" xfId="4976"/>
    <cellStyle name="Calculation 5 5 3" xfId="6446"/>
    <cellStyle name="Calculation 5 6" xfId="3045"/>
    <cellStyle name="Calculation 5 6 2" xfId="3885"/>
    <cellStyle name="Calculation 5 6 2 2" xfId="4554"/>
    <cellStyle name="Calculation 5 6 3" xfId="5244"/>
    <cellStyle name="Calculation 5 7" xfId="6226"/>
    <cellStyle name="Check Cell 2" xfId="172"/>
    <cellStyle name="Check Cell 3" xfId="173"/>
    <cellStyle name="Check Cell 4" xfId="174"/>
    <cellStyle name="Check Cell 5" xfId="175"/>
    <cellStyle name="Comma 10" xfId="176"/>
    <cellStyle name="Comma 11" xfId="177"/>
    <cellStyle name="Comma 12" xfId="178"/>
    <cellStyle name="Comma 13" xfId="179"/>
    <cellStyle name="Comma 13 2" xfId="381"/>
    <cellStyle name="Comma 13 2 2" xfId="511"/>
    <cellStyle name="Comma 13 2 2 2" xfId="776"/>
    <cellStyle name="Comma 13 2 2 2 2" xfId="1308"/>
    <cellStyle name="Comma 13 2 2 2 2 2" xfId="2517"/>
    <cellStyle name="Comma 13 2 2 2 2 2 2" xfId="9980"/>
    <cellStyle name="Comma 13 2 2 2 2 3" xfId="9066"/>
    <cellStyle name="Comma 13 2 2 2 3" xfId="1985"/>
    <cellStyle name="Comma 13 2 2 2 3 2" xfId="9528"/>
    <cellStyle name="Comma 13 2 2 2 4" xfId="8614"/>
    <cellStyle name="Comma 13 2 2 3" xfId="1043"/>
    <cellStyle name="Comma 13 2 2 3 2" xfId="2252"/>
    <cellStyle name="Comma 13 2 2 3 2 2" xfId="9755"/>
    <cellStyle name="Comma 13 2 2 3 3" xfId="8841"/>
    <cellStyle name="Comma 13 2 2 4" xfId="1720"/>
    <cellStyle name="Comma 13 2 2 4 2" xfId="9303"/>
    <cellStyle name="Comma 13 2 2 5" xfId="8389"/>
    <cellStyle name="Comma 13 2 3" xfId="647"/>
    <cellStyle name="Comma 13 2 3 2" xfId="1179"/>
    <cellStyle name="Comma 13 2 3 2 2" xfId="2388"/>
    <cellStyle name="Comma 13 2 3 2 2 2" xfId="9868"/>
    <cellStyle name="Comma 13 2 3 2 3" xfId="8954"/>
    <cellStyle name="Comma 13 2 3 3" xfId="1856"/>
    <cellStyle name="Comma 13 2 3 3 2" xfId="9416"/>
    <cellStyle name="Comma 13 2 3 4" xfId="8502"/>
    <cellStyle name="Comma 13 2 4" xfId="914"/>
    <cellStyle name="Comma 13 2 4 2" xfId="2123"/>
    <cellStyle name="Comma 13 2 4 2 2" xfId="9643"/>
    <cellStyle name="Comma 13 2 4 3" xfId="8729"/>
    <cellStyle name="Comma 13 2 5" xfId="1590"/>
    <cellStyle name="Comma 13 2 5 2" xfId="9191"/>
    <cellStyle name="Comma 13 2 6" xfId="8277"/>
    <cellStyle name="Comma 13 3" xfId="450"/>
    <cellStyle name="Comma 13 3 2" xfId="715"/>
    <cellStyle name="Comma 13 3 2 2" xfId="1247"/>
    <cellStyle name="Comma 13 3 2 2 2" xfId="2456"/>
    <cellStyle name="Comma 13 3 2 2 2 2" xfId="9929"/>
    <cellStyle name="Comma 13 3 2 2 3" xfId="9015"/>
    <cellStyle name="Comma 13 3 2 3" xfId="1924"/>
    <cellStyle name="Comma 13 3 2 3 2" xfId="9477"/>
    <cellStyle name="Comma 13 3 2 4" xfId="8563"/>
    <cellStyle name="Comma 13 3 3" xfId="982"/>
    <cellStyle name="Comma 13 3 3 2" xfId="2191"/>
    <cellStyle name="Comma 13 3 3 2 2" xfId="9704"/>
    <cellStyle name="Comma 13 3 3 3" xfId="8790"/>
    <cellStyle name="Comma 13 3 4" xfId="1659"/>
    <cellStyle name="Comma 13 3 4 2" xfId="9252"/>
    <cellStyle name="Comma 13 3 5" xfId="8338"/>
    <cellStyle name="Comma 13 4" xfId="580"/>
    <cellStyle name="Comma 13 4 2" xfId="1112"/>
    <cellStyle name="Comma 13 4 2 2" xfId="2321"/>
    <cellStyle name="Comma 13 4 2 2 2" xfId="9817"/>
    <cellStyle name="Comma 13 4 2 3" xfId="8903"/>
    <cellStyle name="Comma 13 4 3" xfId="1789"/>
    <cellStyle name="Comma 13 4 3 2" xfId="9365"/>
    <cellStyle name="Comma 13 4 4" xfId="8451"/>
    <cellStyle name="Comma 13 5" xfId="847"/>
    <cellStyle name="Comma 13 5 2" xfId="2056"/>
    <cellStyle name="Comma 13 5 2 2" xfId="9592"/>
    <cellStyle name="Comma 13 5 3" xfId="8678"/>
    <cellStyle name="Comma 13 6" xfId="1492"/>
    <cellStyle name="Comma 13 6 2" xfId="9140"/>
    <cellStyle name="Comma 13 7" xfId="8226"/>
    <cellStyle name="Comma 14" xfId="180"/>
    <cellStyle name="Comma 14 2" xfId="181"/>
    <cellStyle name="Comma 15" xfId="182"/>
    <cellStyle name="Comma 16" xfId="183"/>
    <cellStyle name="Comma 16 2" xfId="382"/>
    <cellStyle name="Comma 16 2 2" xfId="512"/>
    <cellStyle name="Comma 16 2 2 2" xfId="777"/>
    <cellStyle name="Comma 16 2 2 2 2" xfId="1309"/>
    <cellStyle name="Comma 16 2 2 2 2 2" xfId="2518"/>
    <cellStyle name="Comma 16 2 2 2 2 2 2" xfId="9981"/>
    <cellStyle name="Comma 16 2 2 2 2 3" xfId="9067"/>
    <cellStyle name="Comma 16 2 2 2 3" xfId="1986"/>
    <cellStyle name="Comma 16 2 2 2 3 2" xfId="9529"/>
    <cellStyle name="Comma 16 2 2 2 4" xfId="8615"/>
    <cellStyle name="Comma 16 2 2 3" xfId="1044"/>
    <cellStyle name="Comma 16 2 2 3 2" xfId="2253"/>
    <cellStyle name="Comma 16 2 2 3 2 2" xfId="9756"/>
    <cellStyle name="Comma 16 2 2 3 3" xfId="8842"/>
    <cellStyle name="Comma 16 2 2 4" xfId="1721"/>
    <cellStyle name="Comma 16 2 2 4 2" xfId="9304"/>
    <cellStyle name="Comma 16 2 2 5" xfId="8390"/>
    <cellStyle name="Comma 16 2 3" xfId="648"/>
    <cellStyle name="Comma 16 2 3 2" xfId="1180"/>
    <cellStyle name="Comma 16 2 3 2 2" xfId="2389"/>
    <cellStyle name="Comma 16 2 3 2 2 2" xfId="9869"/>
    <cellStyle name="Comma 16 2 3 2 3" xfId="8955"/>
    <cellStyle name="Comma 16 2 3 3" xfId="1857"/>
    <cellStyle name="Comma 16 2 3 3 2" xfId="9417"/>
    <cellStyle name="Comma 16 2 3 4" xfId="8503"/>
    <cellStyle name="Comma 16 2 4" xfId="915"/>
    <cellStyle name="Comma 16 2 4 2" xfId="2124"/>
    <cellStyle name="Comma 16 2 4 2 2" xfId="9644"/>
    <cellStyle name="Comma 16 2 4 3" xfId="8730"/>
    <cellStyle name="Comma 16 2 5" xfId="1591"/>
    <cellStyle name="Comma 16 2 5 2" xfId="9192"/>
    <cellStyle name="Comma 16 2 6" xfId="8278"/>
    <cellStyle name="Comma 16 3" xfId="451"/>
    <cellStyle name="Comma 16 3 2" xfId="716"/>
    <cellStyle name="Comma 16 3 2 2" xfId="1248"/>
    <cellStyle name="Comma 16 3 2 2 2" xfId="2457"/>
    <cellStyle name="Comma 16 3 2 2 2 2" xfId="9930"/>
    <cellStyle name="Comma 16 3 2 2 3" xfId="9016"/>
    <cellStyle name="Comma 16 3 2 3" xfId="1925"/>
    <cellStyle name="Comma 16 3 2 3 2" xfId="9478"/>
    <cellStyle name="Comma 16 3 2 4" xfId="8564"/>
    <cellStyle name="Comma 16 3 3" xfId="983"/>
    <cellStyle name="Comma 16 3 3 2" xfId="2192"/>
    <cellStyle name="Comma 16 3 3 2 2" xfId="9705"/>
    <cellStyle name="Comma 16 3 3 3" xfId="8791"/>
    <cellStyle name="Comma 16 3 4" xfId="1660"/>
    <cellStyle name="Comma 16 3 4 2" xfId="9253"/>
    <cellStyle name="Comma 16 3 5" xfId="8339"/>
    <cellStyle name="Comma 16 4" xfId="581"/>
    <cellStyle name="Comma 16 4 2" xfId="1113"/>
    <cellStyle name="Comma 16 4 2 2" xfId="2322"/>
    <cellStyle name="Comma 16 4 2 2 2" xfId="9818"/>
    <cellStyle name="Comma 16 4 2 3" xfId="8904"/>
    <cellStyle name="Comma 16 4 3" xfId="1790"/>
    <cellStyle name="Comma 16 4 3 2" xfId="9366"/>
    <cellStyle name="Comma 16 4 4" xfId="8452"/>
    <cellStyle name="Comma 16 5" xfId="848"/>
    <cellStyle name="Comma 16 5 2" xfId="2057"/>
    <cellStyle name="Comma 16 5 2 2" xfId="9593"/>
    <cellStyle name="Comma 16 5 3" xfId="8679"/>
    <cellStyle name="Comma 16 6" xfId="1494"/>
    <cellStyle name="Comma 16 6 2" xfId="9141"/>
    <cellStyle name="Comma 16 7" xfId="8227"/>
    <cellStyle name="Comma 17" xfId="184"/>
    <cellStyle name="Comma 17 2" xfId="383"/>
    <cellStyle name="Comma 17 2 2" xfId="513"/>
    <cellStyle name="Comma 17 2 2 2" xfId="778"/>
    <cellStyle name="Comma 17 2 2 2 2" xfId="1310"/>
    <cellStyle name="Comma 17 2 2 2 2 2" xfId="2519"/>
    <cellStyle name="Comma 17 2 2 2 2 2 2" xfId="9982"/>
    <cellStyle name="Comma 17 2 2 2 2 3" xfId="9068"/>
    <cellStyle name="Comma 17 2 2 2 3" xfId="1987"/>
    <cellStyle name="Comma 17 2 2 2 3 2" xfId="9530"/>
    <cellStyle name="Comma 17 2 2 2 4" xfId="8616"/>
    <cellStyle name="Comma 17 2 2 3" xfId="1045"/>
    <cellStyle name="Comma 17 2 2 3 2" xfId="2254"/>
    <cellStyle name="Comma 17 2 2 3 2 2" xfId="9757"/>
    <cellStyle name="Comma 17 2 2 3 3" xfId="8843"/>
    <cellStyle name="Comma 17 2 2 4" xfId="1722"/>
    <cellStyle name="Comma 17 2 2 4 2" xfId="9305"/>
    <cellStyle name="Comma 17 2 2 5" xfId="8391"/>
    <cellStyle name="Comma 17 2 3" xfId="649"/>
    <cellStyle name="Comma 17 2 3 2" xfId="1181"/>
    <cellStyle name="Comma 17 2 3 2 2" xfId="2390"/>
    <cellStyle name="Comma 17 2 3 2 2 2" xfId="9870"/>
    <cellStyle name="Comma 17 2 3 2 3" xfId="8956"/>
    <cellStyle name="Comma 17 2 3 3" xfId="1858"/>
    <cellStyle name="Comma 17 2 3 3 2" xfId="9418"/>
    <cellStyle name="Comma 17 2 3 4" xfId="8504"/>
    <cellStyle name="Comma 17 2 4" xfId="916"/>
    <cellStyle name="Comma 17 2 4 2" xfId="2125"/>
    <cellStyle name="Comma 17 2 4 2 2" xfId="9645"/>
    <cellStyle name="Comma 17 2 4 3" xfId="8731"/>
    <cellStyle name="Comma 17 2 5" xfId="1592"/>
    <cellStyle name="Comma 17 2 5 2" xfId="9193"/>
    <cellStyle name="Comma 17 2 6" xfId="8279"/>
    <cellStyle name="Comma 17 3" xfId="452"/>
    <cellStyle name="Comma 17 3 2" xfId="717"/>
    <cellStyle name="Comma 17 3 2 2" xfId="1249"/>
    <cellStyle name="Comma 17 3 2 2 2" xfId="2458"/>
    <cellStyle name="Comma 17 3 2 2 2 2" xfId="9931"/>
    <cellStyle name="Comma 17 3 2 2 3" xfId="9017"/>
    <cellStyle name="Comma 17 3 2 3" xfId="1926"/>
    <cellStyle name="Comma 17 3 2 3 2" xfId="9479"/>
    <cellStyle name="Comma 17 3 2 4" xfId="8565"/>
    <cellStyle name="Comma 17 3 3" xfId="984"/>
    <cellStyle name="Comma 17 3 3 2" xfId="2193"/>
    <cellStyle name="Comma 17 3 3 2 2" xfId="9706"/>
    <cellStyle name="Comma 17 3 3 3" xfId="8792"/>
    <cellStyle name="Comma 17 3 4" xfId="1661"/>
    <cellStyle name="Comma 17 3 4 2" xfId="9254"/>
    <cellStyle name="Comma 17 3 5" xfId="8340"/>
    <cellStyle name="Comma 17 4" xfId="582"/>
    <cellStyle name="Comma 17 4 2" xfId="1114"/>
    <cellStyle name="Comma 17 4 2 2" xfId="2323"/>
    <cellStyle name="Comma 17 4 2 2 2" xfId="9819"/>
    <cellStyle name="Comma 17 4 2 3" xfId="8905"/>
    <cellStyle name="Comma 17 4 3" xfId="1791"/>
    <cellStyle name="Comma 17 4 3 2" xfId="9367"/>
    <cellStyle name="Comma 17 4 4" xfId="8453"/>
    <cellStyle name="Comma 17 5" xfId="849"/>
    <cellStyle name="Comma 17 5 2" xfId="2058"/>
    <cellStyle name="Comma 17 5 2 2" xfId="9594"/>
    <cellStyle name="Comma 17 5 3" xfId="8680"/>
    <cellStyle name="Comma 17 6" xfId="1495"/>
    <cellStyle name="Comma 17 6 2" xfId="9142"/>
    <cellStyle name="Comma 17 7" xfId="8228"/>
    <cellStyle name="Comma 18" xfId="185"/>
    <cellStyle name="Comma 18 2" xfId="384"/>
    <cellStyle name="Comma 18 2 2" xfId="514"/>
    <cellStyle name="Comma 18 2 2 2" xfId="779"/>
    <cellStyle name="Comma 18 2 2 2 2" xfId="1311"/>
    <cellStyle name="Comma 18 2 2 2 2 2" xfId="2520"/>
    <cellStyle name="Comma 18 2 2 2 2 2 2" xfId="9983"/>
    <cellStyle name="Comma 18 2 2 2 2 3" xfId="9069"/>
    <cellStyle name="Comma 18 2 2 2 3" xfId="1988"/>
    <cellStyle name="Comma 18 2 2 2 3 2" xfId="9531"/>
    <cellStyle name="Comma 18 2 2 2 4" xfId="8617"/>
    <cellStyle name="Comma 18 2 2 3" xfId="1046"/>
    <cellStyle name="Comma 18 2 2 3 2" xfId="2255"/>
    <cellStyle name="Comma 18 2 2 3 2 2" xfId="9758"/>
    <cellStyle name="Comma 18 2 2 3 3" xfId="8844"/>
    <cellStyle name="Comma 18 2 2 4" xfId="1723"/>
    <cellStyle name="Comma 18 2 2 4 2" xfId="9306"/>
    <cellStyle name="Comma 18 2 2 5" xfId="8392"/>
    <cellStyle name="Comma 18 2 3" xfId="650"/>
    <cellStyle name="Comma 18 2 3 2" xfId="1182"/>
    <cellStyle name="Comma 18 2 3 2 2" xfId="2391"/>
    <cellStyle name="Comma 18 2 3 2 2 2" xfId="9871"/>
    <cellStyle name="Comma 18 2 3 2 3" xfId="8957"/>
    <cellStyle name="Comma 18 2 3 3" xfId="1859"/>
    <cellStyle name="Comma 18 2 3 3 2" xfId="9419"/>
    <cellStyle name="Comma 18 2 3 4" xfId="8505"/>
    <cellStyle name="Comma 18 2 4" xfId="917"/>
    <cellStyle name="Comma 18 2 4 2" xfId="2126"/>
    <cellStyle name="Comma 18 2 4 2 2" xfId="9646"/>
    <cellStyle name="Comma 18 2 4 3" xfId="8732"/>
    <cellStyle name="Comma 18 2 5" xfId="1593"/>
    <cellStyle name="Comma 18 2 5 2" xfId="9194"/>
    <cellStyle name="Comma 18 2 6" xfId="8280"/>
    <cellStyle name="Comma 18 3" xfId="453"/>
    <cellStyle name="Comma 18 3 2" xfId="718"/>
    <cellStyle name="Comma 18 3 2 2" xfId="1250"/>
    <cellStyle name="Comma 18 3 2 2 2" xfId="2459"/>
    <cellStyle name="Comma 18 3 2 2 2 2" xfId="9932"/>
    <cellStyle name="Comma 18 3 2 2 3" xfId="9018"/>
    <cellStyle name="Comma 18 3 2 3" xfId="1927"/>
    <cellStyle name="Comma 18 3 2 3 2" xfId="9480"/>
    <cellStyle name="Comma 18 3 2 4" xfId="8566"/>
    <cellStyle name="Comma 18 3 3" xfId="985"/>
    <cellStyle name="Comma 18 3 3 2" xfId="2194"/>
    <cellStyle name="Comma 18 3 3 2 2" xfId="9707"/>
    <cellStyle name="Comma 18 3 3 3" xfId="8793"/>
    <cellStyle name="Comma 18 3 4" xfId="1662"/>
    <cellStyle name="Comma 18 3 4 2" xfId="9255"/>
    <cellStyle name="Comma 18 3 5" xfId="8341"/>
    <cellStyle name="Comma 18 4" xfId="583"/>
    <cellStyle name="Comma 18 4 2" xfId="1115"/>
    <cellStyle name="Comma 18 4 2 2" xfId="2324"/>
    <cellStyle name="Comma 18 4 2 2 2" xfId="9820"/>
    <cellStyle name="Comma 18 4 2 3" xfId="8906"/>
    <cellStyle name="Comma 18 4 3" xfId="1792"/>
    <cellStyle name="Comma 18 4 3 2" xfId="9368"/>
    <cellStyle name="Comma 18 4 4" xfId="8454"/>
    <cellStyle name="Comma 18 5" xfId="850"/>
    <cellStyle name="Comma 18 5 2" xfId="2059"/>
    <cellStyle name="Comma 18 5 2 2" xfId="9595"/>
    <cellStyle name="Comma 18 5 3" xfId="8681"/>
    <cellStyle name="Comma 18 6" xfId="1496"/>
    <cellStyle name="Comma 18 6 2" xfId="9143"/>
    <cellStyle name="Comma 18 7" xfId="8229"/>
    <cellStyle name="Comma 19" xfId="186"/>
    <cellStyle name="Comma 19 2" xfId="385"/>
    <cellStyle name="Comma 19 2 2" xfId="515"/>
    <cellStyle name="Comma 19 2 2 2" xfId="780"/>
    <cellStyle name="Comma 19 2 2 2 2" xfId="1312"/>
    <cellStyle name="Comma 19 2 2 2 2 2" xfId="2521"/>
    <cellStyle name="Comma 19 2 2 2 2 2 2" xfId="9984"/>
    <cellStyle name="Comma 19 2 2 2 2 3" xfId="9070"/>
    <cellStyle name="Comma 19 2 2 2 3" xfId="1989"/>
    <cellStyle name="Comma 19 2 2 2 3 2" xfId="9532"/>
    <cellStyle name="Comma 19 2 2 2 4" xfId="8618"/>
    <cellStyle name="Comma 19 2 2 3" xfId="1047"/>
    <cellStyle name="Comma 19 2 2 3 2" xfId="2256"/>
    <cellStyle name="Comma 19 2 2 3 2 2" xfId="9759"/>
    <cellStyle name="Comma 19 2 2 3 3" xfId="8845"/>
    <cellStyle name="Comma 19 2 2 4" xfId="1724"/>
    <cellStyle name="Comma 19 2 2 4 2" xfId="9307"/>
    <cellStyle name="Comma 19 2 2 5" xfId="8393"/>
    <cellStyle name="Comma 19 2 3" xfId="651"/>
    <cellStyle name="Comma 19 2 3 2" xfId="1183"/>
    <cellStyle name="Comma 19 2 3 2 2" xfId="2392"/>
    <cellStyle name="Comma 19 2 3 2 2 2" xfId="9872"/>
    <cellStyle name="Comma 19 2 3 2 3" xfId="8958"/>
    <cellStyle name="Comma 19 2 3 3" xfId="1860"/>
    <cellStyle name="Comma 19 2 3 3 2" xfId="9420"/>
    <cellStyle name="Comma 19 2 3 4" xfId="8506"/>
    <cellStyle name="Comma 19 2 4" xfId="918"/>
    <cellStyle name="Comma 19 2 4 2" xfId="2127"/>
    <cellStyle name="Comma 19 2 4 2 2" xfId="9647"/>
    <cellStyle name="Comma 19 2 4 3" xfId="8733"/>
    <cellStyle name="Comma 19 2 5" xfId="1594"/>
    <cellStyle name="Comma 19 2 5 2" xfId="9195"/>
    <cellStyle name="Comma 19 2 6" xfId="8281"/>
    <cellStyle name="Comma 19 3" xfId="454"/>
    <cellStyle name="Comma 19 3 2" xfId="719"/>
    <cellStyle name="Comma 19 3 2 2" xfId="1251"/>
    <cellStyle name="Comma 19 3 2 2 2" xfId="2460"/>
    <cellStyle name="Comma 19 3 2 2 2 2" xfId="9933"/>
    <cellStyle name="Comma 19 3 2 2 3" xfId="9019"/>
    <cellStyle name="Comma 19 3 2 3" xfId="1928"/>
    <cellStyle name="Comma 19 3 2 3 2" xfId="9481"/>
    <cellStyle name="Comma 19 3 2 4" xfId="8567"/>
    <cellStyle name="Comma 19 3 3" xfId="986"/>
    <cellStyle name="Comma 19 3 3 2" xfId="2195"/>
    <cellStyle name="Comma 19 3 3 2 2" xfId="9708"/>
    <cellStyle name="Comma 19 3 3 3" xfId="8794"/>
    <cellStyle name="Comma 19 3 4" xfId="1663"/>
    <cellStyle name="Comma 19 3 4 2" xfId="9256"/>
    <cellStyle name="Comma 19 3 5" xfId="8342"/>
    <cellStyle name="Comma 19 4" xfId="584"/>
    <cellStyle name="Comma 19 4 2" xfId="1116"/>
    <cellStyle name="Comma 19 4 2 2" xfId="2325"/>
    <cellStyle name="Comma 19 4 2 2 2" xfId="9821"/>
    <cellStyle name="Comma 19 4 2 3" xfId="8907"/>
    <cellStyle name="Comma 19 4 3" xfId="1793"/>
    <cellStyle name="Comma 19 4 3 2" xfId="9369"/>
    <cellStyle name="Comma 19 4 4" xfId="8455"/>
    <cellStyle name="Comma 19 5" xfId="851"/>
    <cellStyle name="Comma 19 5 2" xfId="2060"/>
    <cellStyle name="Comma 19 5 2 2" xfId="9596"/>
    <cellStyle name="Comma 19 5 3" xfId="8682"/>
    <cellStyle name="Comma 19 6" xfId="1497"/>
    <cellStyle name="Comma 19 6 2" xfId="9144"/>
    <cellStyle name="Comma 19 7" xfId="8230"/>
    <cellStyle name="Comma 2" xfId="5"/>
    <cellStyle name="Comma 2 2" xfId="187"/>
    <cellStyle name="Comma 2 3" xfId="380"/>
    <cellStyle name="Comma 2 3 2" xfId="510"/>
    <cellStyle name="Comma 2 3 2 2" xfId="775"/>
    <cellStyle name="Comma 2 3 2 2 2" xfId="1307"/>
    <cellStyle name="Comma 2 3 2 2 2 2" xfId="2516"/>
    <cellStyle name="Comma 2 3 2 2 2 2 2" xfId="9979"/>
    <cellStyle name="Comma 2 3 2 2 2 3" xfId="9065"/>
    <cellStyle name="Comma 2 3 2 2 3" xfId="1984"/>
    <cellStyle name="Comma 2 3 2 2 3 2" xfId="9527"/>
    <cellStyle name="Comma 2 3 2 2 4" xfId="8613"/>
    <cellStyle name="Comma 2 3 2 3" xfId="1042"/>
    <cellStyle name="Comma 2 3 2 3 2" xfId="2251"/>
    <cellStyle name="Comma 2 3 2 3 2 2" xfId="9754"/>
    <cellStyle name="Comma 2 3 2 3 3" xfId="8840"/>
    <cellStyle name="Comma 2 3 2 4" xfId="1719"/>
    <cellStyle name="Comma 2 3 2 4 2" xfId="9302"/>
    <cellStyle name="Comma 2 3 2 5" xfId="8388"/>
    <cellStyle name="Comma 2 3 3" xfId="646"/>
    <cellStyle name="Comma 2 3 3 2" xfId="1178"/>
    <cellStyle name="Comma 2 3 3 2 2" xfId="2387"/>
    <cellStyle name="Comma 2 3 3 2 2 2" xfId="9867"/>
    <cellStyle name="Comma 2 3 3 2 3" xfId="8953"/>
    <cellStyle name="Comma 2 3 3 3" xfId="1855"/>
    <cellStyle name="Comma 2 3 3 3 2" xfId="9415"/>
    <cellStyle name="Comma 2 3 3 4" xfId="8501"/>
    <cellStyle name="Comma 2 3 4" xfId="913"/>
    <cellStyle name="Comma 2 3 4 2" xfId="2122"/>
    <cellStyle name="Comma 2 3 4 2 2" xfId="9642"/>
    <cellStyle name="Comma 2 3 4 3" xfId="8728"/>
    <cellStyle name="Comma 2 3 5" xfId="1589"/>
    <cellStyle name="Comma 2 3 5 2" xfId="9190"/>
    <cellStyle name="Comma 2 3 6" xfId="8276"/>
    <cellStyle name="Comma 2 4" xfId="442"/>
    <cellStyle name="Comma 2 4 2" xfId="707"/>
    <cellStyle name="Comma 2 4 2 2" xfId="1239"/>
    <cellStyle name="Comma 2 4 2 2 2" xfId="2448"/>
    <cellStyle name="Comma 2 4 2 2 2 2" xfId="9928"/>
    <cellStyle name="Comma 2 4 2 2 3" xfId="9014"/>
    <cellStyle name="Comma 2 4 2 3" xfId="1916"/>
    <cellStyle name="Comma 2 4 2 3 2" xfId="9476"/>
    <cellStyle name="Comma 2 4 2 4" xfId="8562"/>
    <cellStyle name="Comma 2 4 3" xfId="974"/>
    <cellStyle name="Comma 2 4 3 2" xfId="2183"/>
    <cellStyle name="Comma 2 4 3 2 2" xfId="9703"/>
    <cellStyle name="Comma 2 4 3 3" xfId="8789"/>
    <cellStyle name="Comma 2 4 4" xfId="1651"/>
    <cellStyle name="Comma 2 4 4 2" xfId="9251"/>
    <cellStyle name="Comma 2 4 5" xfId="8337"/>
    <cellStyle name="Comma 2 5" xfId="575"/>
    <cellStyle name="Comma 2 5 2" xfId="1107"/>
    <cellStyle name="Comma 2 5 2 2" xfId="2316"/>
    <cellStyle name="Comma 2 5 2 2 2" xfId="9816"/>
    <cellStyle name="Comma 2 5 2 3" xfId="8902"/>
    <cellStyle name="Comma 2 5 3" xfId="1784"/>
    <cellStyle name="Comma 2 5 3 2" xfId="9364"/>
    <cellStyle name="Comma 2 5 4" xfId="8450"/>
    <cellStyle name="Comma 2 6" xfId="842"/>
    <cellStyle name="Comma 2 6 2" xfId="2051"/>
    <cellStyle name="Comma 2 6 2 2" xfId="9591"/>
    <cellStyle name="Comma 2 6 3" xfId="8677"/>
    <cellStyle name="Comma 2 7" xfId="1434"/>
    <cellStyle name="Comma 2 7 2" xfId="2644"/>
    <cellStyle name="Comma 2 7 2 2" xfId="10043"/>
    <cellStyle name="Comma 2 7 3" xfId="9129"/>
    <cellStyle name="Comma 2 8" xfId="1445"/>
    <cellStyle name="Comma 2 8 2" xfId="9139"/>
    <cellStyle name="Comma 2 9" xfId="19"/>
    <cellStyle name="Comma 2 9 2" xfId="8225"/>
    <cellStyle name="Comma 20" xfId="188"/>
    <cellStyle name="Comma 20 2" xfId="386"/>
    <cellStyle name="Comma 20 2 2" xfId="516"/>
    <cellStyle name="Comma 20 2 2 2" xfId="781"/>
    <cellStyle name="Comma 20 2 2 2 2" xfId="1313"/>
    <cellStyle name="Comma 20 2 2 2 2 2" xfId="2522"/>
    <cellStyle name="Comma 20 2 2 2 2 2 2" xfId="9985"/>
    <cellStyle name="Comma 20 2 2 2 2 3" xfId="9071"/>
    <cellStyle name="Comma 20 2 2 2 3" xfId="1990"/>
    <cellStyle name="Comma 20 2 2 2 3 2" xfId="9533"/>
    <cellStyle name="Comma 20 2 2 2 4" xfId="8619"/>
    <cellStyle name="Comma 20 2 2 3" xfId="1048"/>
    <cellStyle name="Comma 20 2 2 3 2" xfId="2257"/>
    <cellStyle name="Comma 20 2 2 3 2 2" xfId="9760"/>
    <cellStyle name="Comma 20 2 2 3 3" xfId="8846"/>
    <cellStyle name="Comma 20 2 2 4" xfId="1725"/>
    <cellStyle name="Comma 20 2 2 4 2" xfId="9308"/>
    <cellStyle name="Comma 20 2 2 5" xfId="8394"/>
    <cellStyle name="Comma 20 2 3" xfId="652"/>
    <cellStyle name="Comma 20 2 3 2" xfId="1184"/>
    <cellStyle name="Comma 20 2 3 2 2" xfId="2393"/>
    <cellStyle name="Comma 20 2 3 2 2 2" xfId="9873"/>
    <cellStyle name="Comma 20 2 3 2 3" xfId="8959"/>
    <cellStyle name="Comma 20 2 3 3" xfId="1861"/>
    <cellStyle name="Comma 20 2 3 3 2" xfId="9421"/>
    <cellStyle name="Comma 20 2 3 4" xfId="8507"/>
    <cellStyle name="Comma 20 2 4" xfId="919"/>
    <cellStyle name="Comma 20 2 4 2" xfId="2128"/>
    <cellStyle name="Comma 20 2 4 2 2" xfId="9648"/>
    <cellStyle name="Comma 20 2 4 3" xfId="8734"/>
    <cellStyle name="Comma 20 2 5" xfId="1595"/>
    <cellStyle name="Comma 20 2 5 2" xfId="9196"/>
    <cellStyle name="Comma 20 2 6" xfId="8282"/>
    <cellStyle name="Comma 20 3" xfId="455"/>
    <cellStyle name="Comma 20 3 2" xfId="720"/>
    <cellStyle name="Comma 20 3 2 2" xfId="1252"/>
    <cellStyle name="Comma 20 3 2 2 2" xfId="2461"/>
    <cellStyle name="Comma 20 3 2 2 2 2" xfId="9934"/>
    <cellStyle name="Comma 20 3 2 2 3" xfId="9020"/>
    <cellStyle name="Comma 20 3 2 3" xfId="1929"/>
    <cellStyle name="Comma 20 3 2 3 2" xfId="9482"/>
    <cellStyle name="Comma 20 3 2 4" xfId="8568"/>
    <cellStyle name="Comma 20 3 3" xfId="987"/>
    <cellStyle name="Comma 20 3 3 2" xfId="2196"/>
    <cellStyle name="Comma 20 3 3 2 2" xfId="9709"/>
    <cellStyle name="Comma 20 3 3 3" xfId="8795"/>
    <cellStyle name="Comma 20 3 4" xfId="1664"/>
    <cellStyle name="Comma 20 3 4 2" xfId="9257"/>
    <cellStyle name="Comma 20 3 5" xfId="8343"/>
    <cellStyle name="Comma 20 4" xfId="585"/>
    <cellStyle name="Comma 20 4 2" xfId="1117"/>
    <cellStyle name="Comma 20 4 2 2" xfId="2326"/>
    <cellStyle name="Comma 20 4 2 2 2" xfId="9822"/>
    <cellStyle name="Comma 20 4 2 3" xfId="8908"/>
    <cellStyle name="Comma 20 4 3" xfId="1794"/>
    <cellStyle name="Comma 20 4 3 2" xfId="9370"/>
    <cellStyle name="Comma 20 4 4" xfId="8456"/>
    <cellStyle name="Comma 20 5" xfId="852"/>
    <cellStyle name="Comma 20 5 2" xfId="2061"/>
    <cellStyle name="Comma 20 5 2 2" xfId="9597"/>
    <cellStyle name="Comma 20 5 3" xfId="8683"/>
    <cellStyle name="Comma 20 6" xfId="1498"/>
    <cellStyle name="Comma 20 6 2" xfId="9145"/>
    <cellStyle name="Comma 20 7" xfId="8231"/>
    <cellStyle name="Comma 21" xfId="189"/>
    <cellStyle name="Comma 21 2" xfId="387"/>
    <cellStyle name="Comma 21 2 2" xfId="517"/>
    <cellStyle name="Comma 21 2 2 2" xfId="782"/>
    <cellStyle name="Comma 21 2 2 2 2" xfId="1314"/>
    <cellStyle name="Comma 21 2 2 2 2 2" xfId="2523"/>
    <cellStyle name="Comma 21 2 2 2 2 2 2" xfId="9986"/>
    <cellStyle name="Comma 21 2 2 2 2 3" xfId="9072"/>
    <cellStyle name="Comma 21 2 2 2 3" xfId="1991"/>
    <cellStyle name="Comma 21 2 2 2 3 2" xfId="9534"/>
    <cellStyle name="Comma 21 2 2 2 4" xfId="8620"/>
    <cellStyle name="Comma 21 2 2 3" xfId="1049"/>
    <cellStyle name="Comma 21 2 2 3 2" xfId="2258"/>
    <cellStyle name="Comma 21 2 2 3 2 2" xfId="9761"/>
    <cellStyle name="Comma 21 2 2 3 3" xfId="8847"/>
    <cellStyle name="Comma 21 2 2 4" xfId="1726"/>
    <cellStyle name="Comma 21 2 2 4 2" xfId="9309"/>
    <cellStyle name="Comma 21 2 2 5" xfId="8395"/>
    <cellStyle name="Comma 21 2 3" xfId="653"/>
    <cellStyle name="Comma 21 2 3 2" xfId="1185"/>
    <cellStyle name="Comma 21 2 3 2 2" xfId="2394"/>
    <cellStyle name="Comma 21 2 3 2 2 2" xfId="9874"/>
    <cellStyle name="Comma 21 2 3 2 3" xfId="8960"/>
    <cellStyle name="Comma 21 2 3 3" xfId="1862"/>
    <cellStyle name="Comma 21 2 3 3 2" xfId="9422"/>
    <cellStyle name="Comma 21 2 3 4" xfId="8508"/>
    <cellStyle name="Comma 21 2 4" xfId="920"/>
    <cellStyle name="Comma 21 2 4 2" xfId="2129"/>
    <cellStyle name="Comma 21 2 4 2 2" xfId="9649"/>
    <cellStyle name="Comma 21 2 4 3" xfId="8735"/>
    <cellStyle name="Comma 21 2 5" xfId="1596"/>
    <cellStyle name="Comma 21 2 5 2" xfId="9197"/>
    <cellStyle name="Comma 21 2 6" xfId="8283"/>
    <cellStyle name="Comma 21 3" xfId="456"/>
    <cellStyle name="Comma 21 3 2" xfId="721"/>
    <cellStyle name="Comma 21 3 2 2" xfId="1253"/>
    <cellStyle name="Comma 21 3 2 2 2" xfId="2462"/>
    <cellStyle name="Comma 21 3 2 2 2 2" xfId="9935"/>
    <cellStyle name="Comma 21 3 2 2 3" xfId="9021"/>
    <cellStyle name="Comma 21 3 2 3" xfId="1930"/>
    <cellStyle name="Comma 21 3 2 3 2" xfId="9483"/>
    <cellStyle name="Comma 21 3 2 4" xfId="8569"/>
    <cellStyle name="Comma 21 3 3" xfId="988"/>
    <cellStyle name="Comma 21 3 3 2" xfId="2197"/>
    <cellStyle name="Comma 21 3 3 2 2" xfId="9710"/>
    <cellStyle name="Comma 21 3 3 3" xfId="8796"/>
    <cellStyle name="Comma 21 3 4" xfId="1665"/>
    <cellStyle name="Comma 21 3 4 2" xfId="9258"/>
    <cellStyle name="Comma 21 3 5" xfId="8344"/>
    <cellStyle name="Comma 21 4" xfId="586"/>
    <cellStyle name="Comma 21 4 2" xfId="1118"/>
    <cellStyle name="Comma 21 4 2 2" xfId="2327"/>
    <cellStyle name="Comma 21 4 2 2 2" xfId="9823"/>
    <cellStyle name="Comma 21 4 2 3" xfId="8909"/>
    <cellStyle name="Comma 21 4 3" xfId="1795"/>
    <cellStyle name="Comma 21 4 3 2" xfId="9371"/>
    <cellStyle name="Comma 21 4 4" xfId="8457"/>
    <cellStyle name="Comma 21 5" xfId="853"/>
    <cellStyle name="Comma 21 5 2" xfId="2062"/>
    <cellStyle name="Comma 21 5 2 2" xfId="9598"/>
    <cellStyle name="Comma 21 5 3" xfId="8684"/>
    <cellStyle name="Comma 21 6" xfId="1499"/>
    <cellStyle name="Comma 21 6 2" xfId="9146"/>
    <cellStyle name="Comma 21 7" xfId="8232"/>
    <cellStyle name="Comma 22" xfId="190"/>
    <cellStyle name="Comma 22 2" xfId="388"/>
    <cellStyle name="Comma 22 2 2" xfId="518"/>
    <cellStyle name="Comma 22 2 2 2" xfId="783"/>
    <cellStyle name="Comma 22 2 2 2 2" xfId="1315"/>
    <cellStyle name="Comma 22 2 2 2 2 2" xfId="2524"/>
    <cellStyle name="Comma 22 2 2 2 2 2 2" xfId="9987"/>
    <cellStyle name="Comma 22 2 2 2 2 3" xfId="9073"/>
    <cellStyle name="Comma 22 2 2 2 3" xfId="1992"/>
    <cellStyle name="Comma 22 2 2 2 3 2" xfId="9535"/>
    <cellStyle name="Comma 22 2 2 2 4" xfId="8621"/>
    <cellStyle name="Comma 22 2 2 3" xfId="1050"/>
    <cellStyle name="Comma 22 2 2 3 2" xfId="2259"/>
    <cellStyle name="Comma 22 2 2 3 2 2" xfId="9762"/>
    <cellStyle name="Comma 22 2 2 3 3" xfId="8848"/>
    <cellStyle name="Comma 22 2 2 4" xfId="1727"/>
    <cellStyle name="Comma 22 2 2 4 2" xfId="9310"/>
    <cellStyle name="Comma 22 2 2 5" xfId="8396"/>
    <cellStyle name="Comma 22 2 3" xfId="654"/>
    <cellStyle name="Comma 22 2 3 2" xfId="1186"/>
    <cellStyle name="Comma 22 2 3 2 2" xfId="2395"/>
    <cellStyle name="Comma 22 2 3 2 2 2" xfId="9875"/>
    <cellStyle name="Comma 22 2 3 2 3" xfId="8961"/>
    <cellStyle name="Comma 22 2 3 3" xfId="1863"/>
    <cellStyle name="Comma 22 2 3 3 2" xfId="9423"/>
    <cellStyle name="Comma 22 2 3 4" xfId="8509"/>
    <cellStyle name="Comma 22 2 4" xfId="921"/>
    <cellStyle name="Comma 22 2 4 2" xfId="2130"/>
    <cellStyle name="Comma 22 2 4 2 2" xfId="9650"/>
    <cellStyle name="Comma 22 2 4 3" xfId="8736"/>
    <cellStyle name="Comma 22 2 5" xfId="1597"/>
    <cellStyle name="Comma 22 2 5 2" xfId="9198"/>
    <cellStyle name="Comma 22 2 6" xfId="8284"/>
    <cellStyle name="Comma 22 3" xfId="457"/>
    <cellStyle name="Comma 22 3 2" xfId="722"/>
    <cellStyle name="Comma 22 3 2 2" xfId="1254"/>
    <cellStyle name="Comma 22 3 2 2 2" xfId="2463"/>
    <cellStyle name="Comma 22 3 2 2 2 2" xfId="9936"/>
    <cellStyle name="Comma 22 3 2 2 3" xfId="9022"/>
    <cellStyle name="Comma 22 3 2 3" xfId="1931"/>
    <cellStyle name="Comma 22 3 2 3 2" xfId="9484"/>
    <cellStyle name="Comma 22 3 2 4" xfId="8570"/>
    <cellStyle name="Comma 22 3 3" xfId="989"/>
    <cellStyle name="Comma 22 3 3 2" xfId="2198"/>
    <cellStyle name="Comma 22 3 3 2 2" xfId="9711"/>
    <cellStyle name="Comma 22 3 3 3" xfId="8797"/>
    <cellStyle name="Comma 22 3 4" xfId="1666"/>
    <cellStyle name="Comma 22 3 4 2" xfId="9259"/>
    <cellStyle name="Comma 22 3 5" xfId="8345"/>
    <cellStyle name="Comma 22 4" xfId="587"/>
    <cellStyle name="Comma 22 4 2" xfId="1119"/>
    <cellStyle name="Comma 22 4 2 2" xfId="2328"/>
    <cellStyle name="Comma 22 4 2 2 2" xfId="9824"/>
    <cellStyle name="Comma 22 4 2 3" xfId="8910"/>
    <cellStyle name="Comma 22 4 3" xfId="1796"/>
    <cellStyle name="Comma 22 4 3 2" xfId="9372"/>
    <cellStyle name="Comma 22 4 4" xfId="8458"/>
    <cellStyle name="Comma 22 5" xfId="854"/>
    <cellStyle name="Comma 22 5 2" xfId="2063"/>
    <cellStyle name="Comma 22 5 2 2" xfId="9599"/>
    <cellStyle name="Comma 22 5 3" xfId="8685"/>
    <cellStyle name="Comma 22 6" xfId="1500"/>
    <cellStyle name="Comma 22 6 2" xfId="9147"/>
    <cellStyle name="Comma 22 7" xfId="8233"/>
    <cellStyle name="Comma 23" xfId="191"/>
    <cellStyle name="Comma 23 2" xfId="389"/>
    <cellStyle name="Comma 23 2 2" xfId="519"/>
    <cellStyle name="Comma 23 2 2 2" xfId="784"/>
    <cellStyle name="Comma 23 2 2 2 2" xfId="1316"/>
    <cellStyle name="Comma 23 2 2 2 2 2" xfId="2525"/>
    <cellStyle name="Comma 23 2 2 2 2 2 2" xfId="9988"/>
    <cellStyle name="Comma 23 2 2 2 2 3" xfId="9074"/>
    <cellStyle name="Comma 23 2 2 2 3" xfId="1993"/>
    <cellStyle name="Comma 23 2 2 2 3 2" xfId="9536"/>
    <cellStyle name="Comma 23 2 2 2 4" xfId="8622"/>
    <cellStyle name="Comma 23 2 2 3" xfId="1051"/>
    <cellStyle name="Comma 23 2 2 3 2" xfId="2260"/>
    <cellStyle name="Comma 23 2 2 3 2 2" xfId="9763"/>
    <cellStyle name="Comma 23 2 2 3 3" xfId="8849"/>
    <cellStyle name="Comma 23 2 2 4" xfId="1728"/>
    <cellStyle name="Comma 23 2 2 4 2" xfId="9311"/>
    <cellStyle name="Comma 23 2 2 5" xfId="8397"/>
    <cellStyle name="Comma 23 2 3" xfId="655"/>
    <cellStyle name="Comma 23 2 3 2" xfId="1187"/>
    <cellStyle name="Comma 23 2 3 2 2" xfId="2396"/>
    <cellStyle name="Comma 23 2 3 2 2 2" xfId="9876"/>
    <cellStyle name="Comma 23 2 3 2 3" xfId="8962"/>
    <cellStyle name="Comma 23 2 3 3" xfId="1864"/>
    <cellStyle name="Comma 23 2 3 3 2" xfId="9424"/>
    <cellStyle name="Comma 23 2 3 4" xfId="8510"/>
    <cellStyle name="Comma 23 2 4" xfId="922"/>
    <cellStyle name="Comma 23 2 4 2" xfId="2131"/>
    <cellStyle name="Comma 23 2 4 2 2" xfId="9651"/>
    <cellStyle name="Comma 23 2 4 3" xfId="8737"/>
    <cellStyle name="Comma 23 2 5" xfId="1598"/>
    <cellStyle name="Comma 23 2 5 2" xfId="9199"/>
    <cellStyle name="Comma 23 2 6" xfId="8285"/>
    <cellStyle name="Comma 23 3" xfId="458"/>
    <cellStyle name="Comma 23 3 2" xfId="723"/>
    <cellStyle name="Comma 23 3 2 2" xfId="1255"/>
    <cellStyle name="Comma 23 3 2 2 2" xfId="2464"/>
    <cellStyle name="Comma 23 3 2 2 2 2" xfId="9937"/>
    <cellStyle name="Comma 23 3 2 2 3" xfId="9023"/>
    <cellStyle name="Comma 23 3 2 3" xfId="1932"/>
    <cellStyle name="Comma 23 3 2 3 2" xfId="9485"/>
    <cellStyle name="Comma 23 3 2 4" xfId="8571"/>
    <cellStyle name="Comma 23 3 3" xfId="990"/>
    <cellStyle name="Comma 23 3 3 2" xfId="2199"/>
    <cellStyle name="Comma 23 3 3 2 2" xfId="9712"/>
    <cellStyle name="Comma 23 3 3 3" xfId="8798"/>
    <cellStyle name="Comma 23 3 4" xfId="1667"/>
    <cellStyle name="Comma 23 3 4 2" xfId="9260"/>
    <cellStyle name="Comma 23 3 5" xfId="8346"/>
    <cellStyle name="Comma 23 4" xfId="588"/>
    <cellStyle name="Comma 23 4 2" xfId="1120"/>
    <cellStyle name="Comma 23 4 2 2" xfId="2329"/>
    <cellStyle name="Comma 23 4 2 2 2" xfId="9825"/>
    <cellStyle name="Comma 23 4 2 3" xfId="8911"/>
    <cellStyle name="Comma 23 4 3" xfId="1797"/>
    <cellStyle name="Comma 23 4 3 2" xfId="9373"/>
    <cellStyle name="Comma 23 4 4" xfId="8459"/>
    <cellStyle name="Comma 23 5" xfId="855"/>
    <cellStyle name="Comma 23 5 2" xfId="2064"/>
    <cellStyle name="Comma 23 5 2 2" xfId="9600"/>
    <cellStyle name="Comma 23 5 3" xfId="8686"/>
    <cellStyle name="Comma 23 6" xfId="1501"/>
    <cellStyle name="Comma 23 6 2" xfId="9148"/>
    <cellStyle name="Comma 23 7" xfId="8234"/>
    <cellStyle name="Comma 24" xfId="192"/>
    <cellStyle name="Comma 24 2" xfId="390"/>
    <cellStyle name="Comma 24 2 2" xfId="520"/>
    <cellStyle name="Comma 24 2 2 2" xfId="785"/>
    <cellStyle name="Comma 24 2 2 2 2" xfId="1317"/>
    <cellStyle name="Comma 24 2 2 2 2 2" xfId="2526"/>
    <cellStyle name="Comma 24 2 2 2 2 2 2" xfId="9989"/>
    <cellStyle name="Comma 24 2 2 2 2 3" xfId="9075"/>
    <cellStyle name="Comma 24 2 2 2 3" xfId="1994"/>
    <cellStyle name="Comma 24 2 2 2 3 2" xfId="9537"/>
    <cellStyle name="Comma 24 2 2 2 4" xfId="8623"/>
    <cellStyle name="Comma 24 2 2 3" xfId="1052"/>
    <cellStyle name="Comma 24 2 2 3 2" xfId="2261"/>
    <cellStyle name="Comma 24 2 2 3 2 2" xfId="9764"/>
    <cellStyle name="Comma 24 2 2 3 3" xfId="8850"/>
    <cellStyle name="Comma 24 2 2 4" xfId="1729"/>
    <cellStyle name="Comma 24 2 2 4 2" xfId="9312"/>
    <cellStyle name="Comma 24 2 2 5" xfId="8398"/>
    <cellStyle name="Comma 24 2 3" xfId="656"/>
    <cellStyle name="Comma 24 2 3 2" xfId="1188"/>
    <cellStyle name="Comma 24 2 3 2 2" xfId="2397"/>
    <cellStyle name="Comma 24 2 3 2 2 2" xfId="9877"/>
    <cellStyle name="Comma 24 2 3 2 3" xfId="8963"/>
    <cellStyle name="Comma 24 2 3 3" xfId="1865"/>
    <cellStyle name="Comma 24 2 3 3 2" xfId="9425"/>
    <cellStyle name="Comma 24 2 3 4" xfId="8511"/>
    <cellStyle name="Comma 24 2 4" xfId="923"/>
    <cellStyle name="Comma 24 2 4 2" xfId="2132"/>
    <cellStyle name="Comma 24 2 4 2 2" xfId="9652"/>
    <cellStyle name="Comma 24 2 4 3" xfId="8738"/>
    <cellStyle name="Comma 24 2 5" xfId="1599"/>
    <cellStyle name="Comma 24 2 5 2" xfId="9200"/>
    <cellStyle name="Comma 24 2 6" xfId="8286"/>
    <cellStyle name="Comma 24 3" xfId="459"/>
    <cellStyle name="Comma 24 3 2" xfId="724"/>
    <cellStyle name="Comma 24 3 2 2" xfId="1256"/>
    <cellStyle name="Comma 24 3 2 2 2" xfId="2465"/>
    <cellStyle name="Comma 24 3 2 2 2 2" xfId="9938"/>
    <cellStyle name="Comma 24 3 2 2 3" xfId="9024"/>
    <cellStyle name="Comma 24 3 2 3" xfId="1933"/>
    <cellStyle name="Comma 24 3 2 3 2" xfId="9486"/>
    <cellStyle name="Comma 24 3 2 4" xfId="8572"/>
    <cellStyle name="Comma 24 3 3" xfId="991"/>
    <cellStyle name="Comma 24 3 3 2" xfId="2200"/>
    <cellStyle name="Comma 24 3 3 2 2" xfId="9713"/>
    <cellStyle name="Comma 24 3 3 3" xfId="8799"/>
    <cellStyle name="Comma 24 3 4" xfId="1668"/>
    <cellStyle name="Comma 24 3 4 2" xfId="9261"/>
    <cellStyle name="Comma 24 3 5" xfId="8347"/>
    <cellStyle name="Comma 24 4" xfId="589"/>
    <cellStyle name="Comma 24 4 2" xfId="1121"/>
    <cellStyle name="Comma 24 4 2 2" xfId="2330"/>
    <cellStyle name="Comma 24 4 2 2 2" xfId="9826"/>
    <cellStyle name="Comma 24 4 2 3" xfId="8912"/>
    <cellStyle name="Comma 24 4 3" xfId="1798"/>
    <cellStyle name="Comma 24 4 3 2" xfId="9374"/>
    <cellStyle name="Comma 24 4 4" xfId="8460"/>
    <cellStyle name="Comma 24 5" xfId="856"/>
    <cellStyle name="Comma 24 5 2" xfId="2065"/>
    <cellStyle name="Comma 24 5 2 2" xfId="9601"/>
    <cellStyle name="Comma 24 5 3" xfId="8687"/>
    <cellStyle name="Comma 24 6" xfId="1502"/>
    <cellStyle name="Comma 24 6 2" xfId="9149"/>
    <cellStyle name="Comma 24 7" xfId="8235"/>
    <cellStyle name="Comma 25" xfId="193"/>
    <cellStyle name="Comma 25 2" xfId="391"/>
    <cellStyle name="Comma 25 2 2" xfId="521"/>
    <cellStyle name="Comma 25 2 2 2" xfId="786"/>
    <cellStyle name="Comma 25 2 2 2 2" xfId="1318"/>
    <cellStyle name="Comma 25 2 2 2 2 2" xfId="2527"/>
    <cellStyle name="Comma 25 2 2 2 2 2 2" xfId="9990"/>
    <cellStyle name="Comma 25 2 2 2 2 3" xfId="9076"/>
    <cellStyle name="Comma 25 2 2 2 3" xfId="1995"/>
    <cellStyle name="Comma 25 2 2 2 3 2" xfId="9538"/>
    <cellStyle name="Comma 25 2 2 2 4" xfId="8624"/>
    <cellStyle name="Comma 25 2 2 3" xfId="1053"/>
    <cellStyle name="Comma 25 2 2 3 2" xfId="2262"/>
    <cellStyle name="Comma 25 2 2 3 2 2" xfId="9765"/>
    <cellStyle name="Comma 25 2 2 3 3" xfId="8851"/>
    <cellStyle name="Comma 25 2 2 4" xfId="1730"/>
    <cellStyle name="Comma 25 2 2 4 2" xfId="9313"/>
    <cellStyle name="Comma 25 2 2 5" xfId="8399"/>
    <cellStyle name="Comma 25 2 3" xfId="657"/>
    <cellStyle name="Comma 25 2 3 2" xfId="1189"/>
    <cellStyle name="Comma 25 2 3 2 2" xfId="2398"/>
    <cellStyle name="Comma 25 2 3 2 2 2" xfId="9878"/>
    <cellStyle name="Comma 25 2 3 2 3" xfId="8964"/>
    <cellStyle name="Comma 25 2 3 3" xfId="1866"/>
    <cellStyle name="Comma 25 2 3 3 2" xfId="9426"/>
    <cellStyle name="Comma 25 2 3 4" xfId="8512"/>
    <cellStyle name="Comma 25 2 4" xfId="924"/>
    <cellStyle name="Comma 25 2 4 2" xfId="2133"/>
    <cellStyle name="Comma 25 2 4 2 2" xfId="9653"/>
    <cellStyle name="Comma 25 2 4 3" xfId="8739"/>
    <cellStyle name="Comma 25 2 5" xfId="1600"/>
    <cellStyle name="Comma 25 2 5 2" xfId="9201"/>
    <cellStyle name="Comma 25 2 6" xfId="8287"/>
    <cellStyle name="Comma 25 3" xfId="460"/>
    <cellStyle name="Comma 25 3 2" xfId="725"/>
    <cellStyle name="Comma 25 3 2 2" xfId="1257"/>
    <cellStyle name="Comma 25 3 2 2 2" xfId="2466"/>
    <cellStyle name="Comma 25 3 2 2 2 2" xfId="9939"/>
    <cellStyle name="Comma 25 3 2 2 3" xfId="9025"/>
    <cellStyle name="Comma 25 3 2 3" xfId="1934"/>
    <cellStyle name="Comma 25 3 2 3 2" xfId="9487"/>
    <cellStyle name="Comma 25 3 2 4" xfId="8573"/>
    <cellStyle name="Comma 25 3 3" xfId="992"/>
    <cellStyle name="Comma 25 3 3 2" xfId="2201"/>
    <cellStyle name="Comma 25 3 3 2 2" xfId="9714"/>
    <cellStyle name="Comma 25 3 3 3" xfId="8800"/>
    <cellStyle name="Comma 25 3 4" xfId="1669"/>
    <cellStyle name="Comma 25 3 4 2" xfId="9262"/>
    <cellStyle name="Comma 25 3 5" xfId="8348"/>
    <cellStyle name="Comma 25 4" xfId="590"/>
    <cellStyle name="Comma 25 4 2" xfId="1122"/>
    <cellStyle name="Comma 25 4 2 2" xfId="2331"/>
    <cellStyle name="Comma 25 4 2 2 2" xfId="9827"/>
    <cellStyle name="Comma 25 4 2 3" xfId="8913"/>
    <cellStyle name="Comma 25 4 3" xfId="1799"/>
    <cellStyle name="Comma 25 4 3 2" xfId="9375"/>
    <cellStyle name="Comma 25 4 4" xfId="8461"/>
    <cellStyle name="Comma 25 5" xfId="857"/>
    <cellStyle name="Comma 25 5 2" xfId="2066"/>
    <cellStyle name="Comma 25 5 2 2" xfId="9602"/>
    <cellStyle name="Comma 25 5 3" xfId="8688"/>
    <cellStyle name="Comma 25 6" xfId="1503"/>
    <cellStyle name="Comma 25 6 2" xfId="9150"/>
    <cellStyle name="Comma 25 7" xfId="8236"/>
    <cellStyle name="Comma 26" xfId="194"/>
    <cellStyle name="Comma 27" xfId="195"/>
    <cellStyle name="Comma 28" xfId="196"/>
    <cellStyle name="Comma 29" xfId="197"/>
    <cellStyle name="Comma 29 2" xfId="392"/>
    <cellStyle name="Comma 29 2 2" xfId="522"/>
    <cellStyle name="Comma 29 2 2 2" xfId="787"/>
    <cellStyle name="Comma 29 2 2 2 2" xfId="1319"/>
    <cellStyle name="Comma 29 2 2 2 2 2" xfId="2528"/>
    <cellStyle name="Comma 29 2 2 2 2 2 2" xfId="9991"/>
    <cellStyle name="Comma 29 2 2 2 2 3" xfId="9077"/>
    <cellStyle name="Comma 29 2 2 2 3" xfId="1996"/>
    <cellStyle name="Comma 29 2 2 2 3 2" xfId="9539"/>
    <cellStyle name="Comma 29 2 2 2 4" xfId="8625"/>
    <cellStyle name="Comma 29 2 2 3" xfId="1054"/>
    <cellStyle name="Comma 29 2 2 3 2" xfId="2263"/>
    <cellStyle name="Comma 29 2 2 3 2 2" xfId="9766"/>
    <cellStyle name="Comma 29 2 2 3 3" xfId="8852"/>
    <cellStyle name="Comma 29 2 2 4" xfId="1731"/>
    <cellStyle name="Comma 29 2 2 4 2" xfId="9314"/>
    <cellStyle name="Comma 29 2 2 5" xfId="8400"/>
    <cellStyle name="Comma 29 2 3" xfId="658"/>
    <cellStyle name="Comma 29 2 3 2" xfId="1190"/>
    <cellStyle name="Comma 29 2 3 2 2" xfId="2399"/>
    <cellStyle name="Comma 29 2 3 2 2 2" xfId="9879"/>
    <cellStyle name="Comma 29 2 3 2 3" xfId="8965"/>
    <cellStyle name="Comma 29 2 3 3" xfId="1867"/>
    <cellStyle name="Comma 29 2 3 3 2" xfId="9427"/>
    <cellStyle name="Comma 29 2 3 4" xfId="8513"/>
    <cellStyle name="Comma 29 2 4" xfId="925"/>
    <cellStyle name="Comma 29 2 4 2" xfId="2134"/>
    <cellStyle name="Comma 29 2 4 2 2" xfId="9654"/>
    <cellStyle name="Comma 29 2 4 3" xfId="8740"/>
    <cellStyle name="Comma 29 2 5" xfId="1601"/>
    <cellStyle name="Comma 29 2 5 2" xfId="9202"/>
    <cellStyle name="Comma 29 2 6" xfId="8288"/>
    <cellStyle name="Comma 29 3" xfId="461"/>
    <cellStyle name="Comma 29 3 2" xfId="726"/>
    <cellStyle name="Comma 29 3 2 2" xfId="1258"/>
    <cellStyle name="Comma 29 3 2 2 2" xfId="2467"/>
    <cellStyle name="Comma 29 3 2 2 2 2" xfId="9940"/>
    <cellStyle name="Comma 29 3 2 2 3" xfId="9026"/>
    <cellStyle name="Comma 29 3 2 3" xfId="1935"/>
    <cellStyle name="Comma 29 3 2 3 2" xfId="9488"/>
    <cellStyle name="Comma 29 3 2 4" xfId="8574"/>
    <cellStyle name="Comma 29 3 3" xfId="993"/>
    <cellStyle name="Comma 29 3 3 2" xfId="2202"/>
    <cellStyle name="Comma 29 3 3 2 2" xfId="9715"/>
    <cellStyle name="Comma 29 3 3 3" xfId="8801"/>
    <cellStyle name="Comma 29 3 4" xfId="1670"/>
    <cellStyle name="Comma 29 3 4 2" xfId="9263"/>
    <cellStyle name="Comma 29 3 5" xfId="8349"/>
    <cellStyle name="Comma 29 4" xfId="591"/>
    <cellStyle name="Comma 29 4 2" xfId="1123"/>
    <cellStyle name="Comma 29 4 2 2" xfId="2332"/>
    <cellStyle name="Comma 29 4 2 2 2" xfId="9828"/>
    <cellStyle name="Comma 29 4 2 3" xfId="8914"/>
    <cellStyle name="Comma 29 4 3" xfId="1800"/>
    <cellStyle name="Comma 29 4 3 2" xfId="9376"/>
    <cellStyle name="Comma 29 4 4" xfId="8462"/>
    <cellStyle name="Comma 29 5" xfId="858"/>
    <cellStyle name="Comma 29 5 2" xfId="2067"/>
    <cellStyle name="Comma 29 5 2 2" xfId="9603"/>
    <cellStyle name="Comma 29 5 3" xfId="8689"/>
    <cellStyle name="Comma 29 6" xfId="1504"/>
    <cellStyle name="Comma 29 6 2" xfId="9151"/>
    <cellStyle name="Comma 29 7" xfId="8237"/>
    <cellStyle name="Comma 3" xfId="198"/>
    <cellStyle name="Comma 30" xfId="199"/>
    <cellStyle name="Comma 31" xfId="200"/>
    <cellStyle name="Comma 31 2" xfId="393"/>
    <cellStyle name="Comma 31 2 2" xfId="523"/>
    <cellStyle name="Comma 31 2 2 2" xfId="788"/>
    <cellStyle name="Comma 31 2 2 2 2" xfId="1320"/>
    <cellStyle name="Comma 31 2 2 2 2 2" xfId="2529"/>
    <cellStyle name="Comma 31 2 2 2 2 2 2" xfId="9992"/>
    <cellStyle name="Comma 31 2 2 2 2 3" xfId="9078"/>
    <cellStyle name="Comma 31 2 2 2 3" xfId="1997"/>
    <cellStyle name="Comma 31 2 2 2 3 2" xfId="9540"/>
    <cellStyle name="Comma 31 2 2 2 4" xfId="8626"/>
    <cellStyle name="Comma 31 2 2 3" xfId="1055"/>
    <cellStyle name="Comma 31 2 2 3 2" xfId="2264"/>
    <cellStyle name="Comma 31 2 2 3 2 2" xfId="9767"/>
    <cellStyle name="Comma 31 2 2 3 3" xfId="8853"/>
    <cellStyle name="Comma 31 2 2 4" xfId="1732"/>
    <cellStyle name="Comma 31 2 2 4 2" xfId="9315"/>
    <cellStyle name="Comma 31 2 2 5" xfId="8401"/>
    <cellStyle name="Comma 31 2 3" xfId="659"/>
    <cellStyle name="Comma 31 2 3 2" xfId="1191"/>
    <cellStyle name="Comma 31 2 3 2 2" xfId="2400"/>
    <cellStyle name="Comma 31 2 3 2 2 2" xfId="9880"/>
    <cellStyle name="Comma 31 2 3 2 3" xfId="8966"/>
    <cellStyle name="Comma 31 2 3 3" xfId="1868"/>
    <cellStyle name="Comma 31 2 3 3 2" xfId="9428"/>
    <cellStyle name="Comma 31 2 3 4" xfId="8514"/>
    <cellStyle name="Comma 31 2 4" xfId="926"/>
    <cellStyle name="Comma 31 2 4 2" xfId="2135"/>
    <cellStyle name="Comma 31 2 4 2 2" xfId="9655"/>
    <cellStyle name="Comma 31 2 4 3" xfId="8741"/>
    <cellStyle name="Comma 31 2 5" xfId="1602"/>
    <cellStyle name="Comma 31 2 5 2" xfId="9203"/>
    <cellStyle name="Comma 31 2 6" xfId="8289"/>
    <cellStyle name="Comma 31 3" xfId="462"/>
    <cellStyle name="Comma 31 3 2" xfId="727"/>
    <cellStyle name="Comma 31 3 2 2" xfId="1259"/>
    <cellStyle name="Comma 31 3 2 2 2" xfId="2468"/>
    <cellStyle name="Comma 31 3 2 2 2 2" xfId="9941"/>
    <cellStyle name="Comma 31 3 2 2 3" xfId="9027"/>
    <cellStyle name="Comma 31 3 2 3" xfId="1936"/>
    <cellStyle name="Comma 31 3 2 3 2" xfId="9489"/>
    <cellStyle name="Comma 31 3 2 4" xfId="8575"/>
    <cellStyle name="Comma 31 3 3" xfId="994"/>
    <cellStyle name="Comma 31 3 3 2" xfId="2203"/>
    <cellStyle name="Comma 31 3 3 2 2" xfId="9716"/>
    <cellStyle name="Comma 31 3 3 3" xfId="8802"/>
    <cellStyle name="Comma 31 3 4" xfId="1671"/>
    <cellStyle name="Comma 31 3 4 2" xfId="9264"/>
    <cellStyle name="Comma 31 3 5" xfId="8350"/>
    <cellStyle name="Comma 31 4" xfId="592"/>
    <cellStyle name="Comma 31 4 2" xfId="1124"/>
    <cellStyle name="Comma 31 4 2 2" xfId="2333"/>
    <cellStyle name="Comma 31 4 2 2 2" xfId="9829"/>
    <cellStyle name="Comma 31 4 2 3" xfId="8915"/>
    <cellStyle name="Comma 31 4 3" xfId="1801"/>
    <cellStyle name="Comma 31 4 3 2" xfId="9377"/>
    <cellStyle name="Comma 31 4 4" xfId="8463"/>
    <cellStyle name="Comma 31 5" xfId="859"/>
    <cellStyle name="Comma 31 5 2" xfId="2068"/>
    <cellStyle name="Comma 31 5 2 2" xfId="9604"/>
    <cellStyle name="Comma 31 5 3" xfId="8690"/>
    <cellStyle name="Comma 31 6" xfId="1506"/>
    <cellStyle name="Comma 31 6 2" xfId="9152"/>
    <cellStyle name="Comma 31 7" xfId="8238"/>
    <cellStyle name="Comma 32" xfId="201"/>
    <cellStyle name="Comma 33" xfId="431"/>
    <cellStyle name="Comma 33 2" xfId="560"/>
    <cellStyle name="Comma 33 2 2" xfId="825"/>
    <cellStyle name="Comma 33 2 2 2" xfId="1357"/>
    <cellStyle name="Comma 33 2 2 2 2" xfId="2566"/>
    <cellStyle name="Comma 33 2 2 2 2 2" xfId="10029"/>
    <cellStyle name="Comma 33 2 2 2 3" xfId="9115"/>
    <cellStyle name="Comma 33 2 2 3" xfId="2034"/>
    <cellStyle name="Comma 33 2 2 3 2" xfId="9577"/>
    <cellStyle name="Comma 33 2 2 4" xfId="8663"/>
    <cellStyle name="Comma 33 2 3" xfId="1092"/>
    <cellStyle name="Comma 33 2 3 2" xfId="2301"/>
    <cellStyle name="Comma 33 2 3 2 2" xfId="9804"/>
    <cellStyle name="Comma 33 2 3 3" xfId="8890"/>
    <cellStyle name="Comma 33 2 4" xfId="1769"/>
    <cellStyle name="Comma 33 2 4 2" xfId="9352"/>
    <cellStyle name="Comma 33 2 5" xfId="8438"/>
    <cellStyle name="Comma 33 3" xfId="696"/>
    <cellStyle name="Comma 33 3 2" xfId="1228"/>
    <cellStyle name="Comma 33 3 2 2" xfId="2437"/>
    <cellStyle name="Comma 33 3 2 2 2" xfId="9917"/>
    <cellStyle name="Comma 33 3 2 3" xfId="9003"/>
    <cellStyle name="Comma 33 3 3" xfId="1905"/>
    <cellStyle name="Comma 33 3 3 2" xfId="9465"/>
    <cellStyle name="Comma 33 3 4" xfId="8551"/>
    <cellStyle name="Comma 33 4" xfId="963"/>
    <cellStyle name="Comma 33 4 2" xfId="2172"/>
    <cellStyle name="Comma 33 4 2 2" xfId="9692"/>
    <cellStyle name="Comma 33 4 3" xfId="8778"/>
    <cellStyle name="Comma 33 5" xfId="1640"/>
    <cellStyle name="Comma 33 5 2" xfId="9240"/>
    <cellStyle name="Comma 33 6" xfId="8326"/>
    <cellStyle name="Comma 34" xfId="1431"/>
    <cellStyle name="Comma 34 2" xfId="2640"/>
    <cellStyle name="Comma 34 2 2" xfId="10040"/>
    <cellStyle name="Comma 34 3" xfId="9126"/>
    <cellStyle name="Comma 35" xfId="1440"/>
    <cellStyle name="Comma 35 2" xfId="2650"/>
    <cellStyle name="Comma 35 2 2" xfId="10049"/>
    <cellStyle name="Comma 35 3" xfId="9135"/>
    <cellStyle name="Comma 36" xfId="14"/>
    <cellStyle name="Comma 4" xfId="202"/>
    <cellStyle name="Comma 4 2" xfId="203"/>
    <cellStyle name="Comma 5" xfId="204"/>
    <cellStyle name="Comma 5 2" xfId="394"/>
    <cellStyle name="Comma 5 2 2" xfId="524"/>
    <cellStyle name="Comma 5 2 2 2" xfId="789"/>
    <cellStyle name="Comma 5 2 2 2 2" xfId="1321"/>
    <cellStyle name="Comma 5 2 2 2 2 2" xfId="2530"/>
    <cellStyle name="Comma 5 2 2 2 2 2 2" xfId="9993"/>
    <cellStyle name="Comma 5 2 2 2 2 3" xfId="9079"/>
    <cellStyle name="Comma 5 2 2 2 3" xfId="1998"/>
    <cellStyle name="Comma 5 2 2 2 3 2" xfId="9541"/>
    <cellStyle name="Comma 5 2 2 2 4" xfId="8627"/>
    <cellStyle name="Comma 5 2 2 3" xfId="1056"/>
    <cellStyle name="Comma 5 2 2 3 2" xfId="2265"/>
    <cellStyle name="Comma 5 2 2 3 2 2" xfId="9768"/>
    <cellStyle name="Comma 5 2 2 3 3" xfId="8854"/>
    <cellStyle name="Comma 5 2 2 4" xfId="1733"/>
    <cellStyle name="Comma 5 2 2 4 2" xfId="9316"/>
    <cellStyle name="Comma 5 2 2 5" xfId="8402"/>
    <cellStyle name="Comma 5 2 3" xfId="660"/>
    <cellStyle name="Comma 5 2 3 2" xfId="1192"/>
    <cellStyle name="Comma 5 2 3 2 2" xfId="2401"/>
    <cellStyle name="Comma 5 2 3 2 2 2" xfId="9881"/>
    <cellStyle name="Comma 5 2 3 2 3" xfId="8967"/>
    <cellStyle name="Comma 5 2 3 3" xfId="1869"/>
    <cellStyle name="Comma 5 2 3 3 2" xfId="9429"/>
    <cellStyle name="Comma 5 2 3 4" xfId="8515"/>
    <cellStyle name="Comma 5 2 4" xfId="927"/>
    <cellStyle name="Comma 5 2 4 2" xfId="2136"/>
    <cellStyle name="Comma 5 2 4 2 2" xfId="9656"/>
    <cellStyle name="Comma 5 2 4 3" xfId="8742"/>
    <cellStyle name="Comma 5 2 5" xfId="1603"/>
    <cellStyle name="Comma 5 2 5 2" xfId="9204"/>
    <cellStyle name="Comma 5 2 6" xfId="8290"/>
    <cellStyle name="Comma 5 3" xfId="463"/>
    <cellStyle name="Comma 5 3 2" xfId="728"/>
    <cellStyle name="Comma 5 3 2 2" xfId="1260"/>
    <cellStyle name="Comma 5 3 2 2 2" xfId="2469"/>
    <cellStyle name="Comma 5 3 2 2 2 2" xfId="9942"/>
    <cellStyle name="Comma 5 3 2 2 3" xfId="9028"/>
    <cellStyle name="Comma 5 3 2 3" xfId="1937"/>
    <cellStyle name="Comma 5 3 2 3 2" xfId="9490"/>
    <cellStyle name="Comma 5 3 2 4" xfId="8576"/>
    <cellStyle name="Comma 5 3 3" xfId="995"/>
    <cellStyle name="Comma 5 3 3 2" xfId="2204"/>
    <cellStyle name="Comma 5 3 3 2 2" xfId="9717"/>
    <cellStyle name="Comma 5 3 3 3" xfId="8803"/>
    <cellStyle name="Comma 5 3 4" xfId="1672"/>
    <cellStyle name="Comma 5 3 4 2" xfId="9265"/>
    <cellStyle name="Comma 5 3 5" xfId="8351"/>
    <cellStyle name="Comma 5 4" xfId="593"/>
    <cellStyle name="Comma 5 4 2" xfId="1125"/>
    <cellStyle name="Comma 5 4 2 2" xfId="2334"/>
    <cellStyle name="Comma 5 4 2 2 2" xfId="9830"/>
    <cellStyle name="Comma 5 4 2 3" xfId="8916"/>
    <cellStyle name="Comma 5 4 3" xfId="1802"/>
    <cellStyle name="Comma 5 4 3 2" xfId="9378"/>
    <cellStyle name="Comma 5 4 4" xfId="8464"/>
    <cellStyle name="Comma 5 5" xfId="860"/>
    <cellStyle name="Comma 5 5 2" xfId="2069"/>
    <cellStyle name="Comma 5 5 2 2" xfId="9605"/>
    <cellStyle name="Comma 5 5 3" xfId="8691"/>
    <cellStyle name="Comma 5 6" xfId="1509"/>
    <cellStyle name="Comma 5 6 2" xfId="9153"/>
    <cellStyle name="Comma 5 7" xfId="8239"/>
    <cellStyle name="Comma 6" xfId="205"/>
    <cellStyle name="Comma 7" xfId="206"/>
    <cellStyle name="Comma 8" xfId="207"/>
    <cellStyle name="Comma 9" xfId="208"/>
    <cellStyle name="Comma0 - Style2" xfId="209"/>
    <cellStyle name="Currency" xfId="1" builtinId="4"/>
    <cellStyle name="Currency 10" xfId="210"/>
    <cellStyle name="Currency 10 2" xfId="395"/>
    <cellStyle name="Currency 10 2 2" xfId="525"/>
    <cellStyle name="Currency 10 2 2 2" xfId="790"/>
    <cellStyle name="Currency 10 2 2 2 2" xfId="1322"/>
    <cellStyle name="Currency 10 2 2 2 2 2" xfId="2531"/>
    <cellStyle name="Currency 10 2 2 2 2 2 2" xfId="9994"/>
    <cellStyle name="Currency 10 2 2 2 2 3" xfId="9080"/>
    <cellStyle name="Currency 10 2 2 2 3" xfId="1999"/>
    <cellStyle name="Currency 10 2 2 2 3 2" xfId="9542"/>
    <cellStyle name="Currency 10 2 2 2 4" xfId="8628"/>
    <cellStyle name="Currency 10 2 2 3" xfId="1057"/>
    <cellStyle name="Currency 10 2 2 3 2" xfId="2266"/>
    <cellStyle name="Currency 10 2 2 3 2 2" xfId="9769"/>
    <cellStyle name="Currency 10 2 2 3 3" xfId="8855"/>
    <cellStyle name="Currency 10 2 2 4" xfId="1734"/>
    <cellStyle name="Currency 10 2 2 4 2" xfId="9317"/>
    <cellStyle name="Currency 10 2 2 5" xfId="8403"/>
    <cellStyle name="Currency 10 2 3" xfId="661"/>
    <cellStyle name="Currency 10 2 3 2" xfId="1193"/>
    <cellStyle name="Currency 10 2 3 2 2" xfId="2402"/>
    <cellStyle name="Currency 10 2 3 2 2 2" xfId="9882"/>
    <cellStyle name="Currency 10 2 3 2 3" xfId="8968"/>
    <cellStyle name="Currency 10 2 3 3" xfId="1870"/>
    <cellStyle name="Currency 10 2 3 3 2" xfId="9430"/>
    <cellStyle name="Currency 10 2 3 4" xfId="8516"/>
    <cellStyle name="Currency 10 2 4" xfId="928"/>
    <cellStyle name="Currency 10 2 4 2" xfId="2137"/>
    <cellStyle name="Currency 10 2 4 2 2" xfId="9657"/>
    <cellStyle name="Currency 10 2 4 3" xfId="8743"/>
    <cellStyle name="Currency 10 2 5" xfId="1604"/>
    <cellStyle name="Currency 10 2 5 2" xfId="9205"/>
    <cellStyle name="Currency 10 2 6" xfId="8291"/>
    <cellStyle name="Currency 10 3" xfId="464"/>
    <cellStyle name="Currency 10 3 2" xfId="729"/>
    <cellStyle name="Currency 10 3 2 2" xfId="1261"/>
    <cellStyle name="Currency 10 3 2 2 2" xfId="2470"/>
    <cellStyle name="Currency 10 3 2 2 2 2" xfId="9943"/>
    <cellStyle name="Currency 10 3 2 2 3" xfId="9029"/>
    <cellStyle name="Currency 10 3 2 3" xfId="1938"/>
    <cellStyle name="Currency 10 3 2 3 2" xfId="9491"/>
    <cellStyle name="Currency 10 3 2 4" xfId="8577"/>
    <cellStyle name="Currency 10 3 3" xfId="996"/>
    <cellStyle name="Currency 10 3 3 2" xfId="2205"/>
    <cellStyle name="Currency 10 3 3 2 2" xfId="9718"/>
    <cellStyle name="Currency 10 3 3 3" xfId="8804"/>
    <cellStyle name="Currency 10 3 4" xfId="1673"/>
    <cellStyle name="Currency 10 3 4 2" xfId="9266"/>
    <cellStyle name="Currency 10 3 5" xfId="8352"/>
    <cellStyle name="Currency 10 4" xfId="594"/>
    <cellStyle name="Currency 10 4 2" xfId="1126"/>
    <cellStyle name="Currency 10 4 2 2" xfId="2335"/>
    <cellStyle name="Currency 10 4 2 2 2" xfId="9831"/>
    <cellStyle name="Currency 10 4 2 3" xfId="8917"/>
    <cellStyle name="Currency 10 4 3" xfId="1803"/>
    <cellStyle name="Currency 10 4 3 2" xfId="9379"/>
    <cellStyle name="Currency 10 4 4" xfId="8465"/>
    <cellStyle name="Currency 10 5" xfId="861"/>
    <cellStyle name="Currency 10 5 2" xfId="2070"/>
    <cellStyle name="Currency 10 5 2 2" xfId="9606"/>
    <cellStyle name="Currency 10 5 3" xfId="8692"/>
    <cellStyle name="Currency 10 6" xfId="1512"/>
    <cellStyle name="Currency 10 6 2" xfId="9154"/>
    <cellStyle name="Currency 10 7" xfId="8240"/>
    <cellStyle name="Currency 11" xfId="432"/>
    <cellStyle name="Currency 11 2" xfId="561"/>
    <cellStyle name="Currency 11 2 2" xfId="826"/>
    <cellStyle name="Currency 11 2 2 2" xfId="1358"/>
    <cellStyle name="Currency 11 2 2 2 2" xfId="2567"/>
    <cellStyle name="Currency 11 2 2 2 2 2" xfId="10030"/>
    <cellStyle name="Currency 11 2 2 2 3" xfId="9116"/>
    <cellStyle name="Currency 11 2 2 3" xfId="2035"/>
    <cellStyle name="Currency 11 2 2 3 2" xfId="9578"/>
    <cellStyle name="Currency 11 2 2 4" xfId="8664"/>
    <cellStyle name="Currency 11 2 3" xfId="1093"/>
    <cellStyle name="Currency 11 2 3 2" xfId="2302"/>
    <cellStyle name="Currency 11 2 3 2 2" xfId="9805"/>
    <cellStyle name="Currency 11 2 3 3" xfId="8891"/>
    <cellStyle name="Currency 11 2 4" xfId="1770"/>
    <cellStyle name="Currency 11 2 4 2" xfId="9353"/>
    <cellStyle name="Currency 11 2 5" xfId="8439"/>
    <cellStyle name="Currency 11 3" xfId="697"/>
    <cellStyle name="Currency 11 3 2" xfId="1229"/>
    <cellStyle name="Currency 11 3 2 2" xfId="2438"/>
    <cellStyle name="Currency 11 3 2 2 2" xfId="9918"/>
    <cellStyle name="Currency 11 3 2 3" xfId="9004"/>
    <cellStyle name="Currency 11 3 3" xfId="1906"/>
    <cellStyle name="Currency 11 3 3 2" xfId="9466"/>
    <cellStyle name="Currency 11 3 4" xfId="8552"/>
    <cellStyle name="Currency 11 4" xfId="964"/>
    <cellStyle name="Currency 11 4 2" xfId="2173"/>
    <cellStyle name="Currency 11 4 2 2" xfId="9693"/>
    <cellStyle name="Currency 11 4 3" xfId="8779"/>
    <cellStyle name="Currency 11 5" xfId="1641"/>
    <cellStyle name="Currency 11 5 2" xfId="9241"/>
    <cellStyle name="Currency 11 6" xfId="8327"/>
    <cellStyle name="Currency 12" xfId="1438"/>
    <cellStyle name="Currency 12 2" xfId="2648"/>
    <cellStyle name="Currency 12 2 2" xfId="10047"/>
    <cellStyle name="Currency 12 3" xfId="9133"/>
    <cellStyle name="Currency 13" xfId="429"/>
    <cellStyle name="Currency 14" xfId="11"/>
    <cellStyle name="Currency 14 2" xfId="8219"/>
    <cellStyle name="Currency 2" xfId="18"/>
    <cellStyle name="Currency 2 2" xfId="211"/>
    <cellStyle name="Currency 2 3" xfId="379"/>
    <cellStyle name="Currency 2 3 2" xfId="509"/>
    <cellStyle name="Currency 2 3 2 2" xfId="774"/>
    <cellStyle name="Currency 2 3 2 2 2" xfId="1306"/>
    <cellStyle name="Currency 2 3 2 2 2 2" xfId="2515"/>
    <cellStyle name="Currency 2 3 2 2 2 2 2" xfId="9978"/>
    <cellStyle name="Currency 2 3 2 2 2 3" xfId="9064"/>
    <cellStyle name="Currency 2 3 2 2 3" xfId="1983"/>
    <cellStyle name="Currency 2 3 2 2 3 2" xfId="9526"/>
    <cellStyle name="Currency 2 3 2 2 4" xfId="8612"/>
    <cellStyle name="Currency 2 3 2 3" xfId="1041"/>
    <cellStyle name="Currency 2 3 2 3 2" xfId="2250"/>
    <cellStyle name="Currency 2 3 2 3 2 2" xfId="9753"/>
    <cellStyle name="Currency 2 3 2 3 3" xfId="8839"/>
    <cellStyle name="Currency 2 3 2 4" xfId="1718"/>
    <cellStyle name="Currency 2 3 2 4 2" xfId="9301"/>
    <cellStyle name="Currency 2 3 2 5" xfId="8387"/>
    <cellStyle name="Currency 2 3 3" xfId="645"/>
    <cellStyle name="Currency 2 3 3 2" xfId="1177"/>
    <cellStyle name="Currency 2 3 3 2 2" xfId="2386"/>
    <cellStyle name="Currency 2 3 3 2 2 2" xfId="9866"/>
    <cellStyle name="Currency 2 3 3 2 3" xfId="8952"/>
    <cellStyle name="Currency 2 3 3 3" xfId="1854"/>
    <cellStyle name="Currency 2 3 3 3 2" xfId="9414"/>
    <cellStyle name="Currency 2 3 3 4" xfId="8500"/>
    <cellStyle name="Currency 2 3 4" xfId="912"/>
    <cellStyle name="Currency 2 3 4 2" xfId="2121"/>
    <cellStyle name="Currency 2 3 4 2 2" xfId="9641"/>
    <cellStyle name="Currency 2 3 4 3" xfId="8727"/>
    <cellStyle name="Currency 2 3 5" xfId="1588"/>
    <cellStyle name="Currency 2 3 5 2" xfId="9189"/>
    <cellStyle name="Currency 2 3 6" xfId="8275"/>
    <cellStyle name="Currency 2 4" xfId="441"/>
    <cellStyle name="Currency 2 4 2" xfId="706"/>
    <cellStyle name="Currency 2 4 2 2" xfId="1238"/>
    <cellStyle name="Currency 2 4 2 2 2" xfId="2447"/>
    <cellStyle name="Currency 2 4 2 2 2 2" xfId="9927"/>
    <cellStyle name="Currency 2 4 2 2 3" xfId="9013"/>
    <cellStyle name="Currency 2 4 2 3" xfId="1915"/>
    <cellStyle name="Currency 2 4 2 3 2" xfId="9475"/>
    <cellStyle name="Currency 2 4 2 4" xfId="8561"/>
    <cellStyle name="Currency 2 4 3" xfId="973"/>
    <cellStyle name="Currency 2 4 3 2" xfId="2182"/>
    <cellStyle name="Currency 2 4 3 2 2" xfId="9702"/>
    <cellStyle name="Currency 2 4 3 3" xfId="8788"/>
    <cellStyle name="Currency 2 4 4" xfId="1650"/>
    <cellStyle name="Currency 2 4 4 2" xfId="9250"/>
    <cellStyle name="Currency 2 4 5" xfId="8336"/>
    <cellStyle name="Currency 2 5" xfId="574"/>
    <cellStyle name="Currency 2 5 2" xfId="1106"/>
    <cellStyle name="Currency 2 5 2 2" xfId="2315"/>
    <cellStyle name="Currency 2 5 2 2 2" xfId="9815"/>
    <cellStyle name="Currency 2 5 2 3" xfId="8901"/>
    <cellStyle name="Currency 2 5 3" xfId="1783"/>
    <cellStyle name="Currency 2 5 3 2" xfId="9363"/>
    <cellStyle name="Currency 2 5 4" xfId="8449"/>
    <cellStyle name="Currency 2 6" xfId="841"/>
    <cellStyle name="Currency 2 6 2" xfId="2050"/>
    <cellStyle name="Currency 2 6 2 2" xfId="9590"/>
    <cellStyle name="Currency 2 6 3" xfId="8676"/>
    <cellStyle name="Currency 2 7" xfId="1435"/>
    <cellStyle name="Currency 2 7 2" xfId="2645"/>
    <cellStyle name="Currency 2 7 2 2" xfId="10044"/>
    <cellStyle name="Currency 2 7 3" xfId="9130"/>
    <cellStyle name="Currency 2 8" xfId="1444"/>
    <cellStyle name="Currency 2 8 2" xfId="9138"/>
    <cellStyle name="Currency 2 9" xfId="8224"/>
    <cellStyle name="Currency 3" xfId="212"/>
    <cellStyle name="Currency 4" xfId="213"/>
    <cellStyle name="Currency 5" xfId="214"/>
    <cellStyle name="Currency 6" xfId="215"/>
    <cellStyle name="Currency 6 2" xfId="396"/>
    <cellStyle name="Currency 6 2 2" xfId="526"/>
    <cellStyle name="Currency 6 2 2 2" xfId="791"/>
    <cellStyle name="Currency 6 2 2 2 2" xfId="1323"/>
    <cellStyle name="Currency 6 2 2 2 2 2" xfId="2532"/>
    <cellStyle name="Currency 6 2 2 2 2 2 2" xfId="9995"/>
    <cellStyle name="Currency 6 2 2 2 2 3" xfId="9081"/>
    <cellStyle name="Currency 6 2 2 2 3" xfId="2000"/>
    <cellStyle name="Currency 6 2 2 2 3 2" xfId="9543"/>
    <cellStyle name="Currency 6 2 2 2 4" xfId="8629"/>
    <cellStyle name="Currency 6 2 2 3" xfId="1058"/>
    <cellStyle name="Currency 6 2 2 3 2" xfId="2267"/>
    <cellStyle name="Currency 6 2 2 3 2 2" xfId="9770"/>
    <cellStyle name="Currency 6 2 2 3 3" xfId="8856"/>
    <cellStyle name="Currency 6 2 2 4" xfId="1735"/>
    <cellStyle name="Currency 6 2 2 4 2" xfId="9318"/>
    <cellStyle name="Currency 6 2 2 5" xfId="8404"/>
    <cellStyle name="Currency 6 2 3" xfId="662"/>
    <cellStyle name="Currency 6 2 3 2" xfId="1194"/>
    <cellStyle name="Currency 6 2 3 2 2" xfId="2403"/>
    <cellStyle name="Currency 6 2 3 2 2 2" xfId="9883"/>
    <cellStyle name="Currency 6 2 3 2 3" xfId="8969"/>
    <cellStyle name="Currency 6 2 3 3" xfId="1871"/>
    <cellStyle name="Currency 6 2 3 3 2" xfId="9431"/>
    <cellStyle name="Currency 6 2 3 4" xfId="8517"/>
    <cellStyle name="Currency 6 2 4" xfId="929"/>
    <cellStyle name="Currency 6 2 4 2" xfId="2138"/>
    <cellStyle name="Currency 6 2 4 2 2" xfId="9658"/>
    <cellStyle name="Currency 6 2 4 3" xfId="8744"/>
    <cellStyle name="Currency 6 2 5" xfId="1605"/>
    <cellStyle name="Currency 6 2 5 2" xfId="9206"/>
    <cellStyle name="Currency 6 2 6" xfId="8292"/>
    <cellStyle name="Currency 6 3" xfId="465"/>
    <cellStyle name="Currency 6 3 2" xfId="730"/>
    <cellStyle name="Currency 6 3 2 2" xfId="1262"/>
    <cellStyle name="Currency 6 3 2 2 2" xfId="2471"/>
    <cellStyle name="Currency 6 3 2 2 2 2" xfId="9944"/>
    <cellStyle name="Currency 6 3 2 2 3" xfId="9030"/>
    <cellStyle name="Currency 6 3 2 3" xfId="1939"/>
    <cellStyle name="Currency 6 3 2 3 2" xfId="9492"/>
    <cellStyle name="Currency 6 3 2 4" xfId="8578"/>
    <cellStyle name="Currency 6 3 3" xfId="997"/>
    <cellStyle name="Currency 6 3 3 2" xfId="2206"/>
    <cellStyle name="Currency 6 3 3 2 2" xfId="9719"/>
    <cellStyle name="Currency 6 3 3 3" xfId="8805"/>
    <cellStyle name="Currency 6 3 4" xfId="1674"/>
    <cellStyle name="Currency 6 3 4 2" xfId="9267"/>
    <cellStyle name="Currency 6 3 5" xfId="8353"/>
    <cellStyle name="Currency 6 4" xfId="595"/>
    <cellStyle name="Currency 6 4 2" xfId="1127"/>
    <cellStyle name="Currency 6 4 2 2" xfId="2336"/>
    <cellStyle name="Currency 6 4 2 2 2" xfId="9832"/>
    <cellStyle name="Currency 6 4 2 3" xfId="8918"/>
    <cellStyle name="Currency 6 4 3" xfId="1804"/>
    <cellStyle name="Currency 6 4 3 2" xfId="9380"/>
    <cellStyle name="Currency 6 4 4" xfId="8466"/>
    <cellStyle name="Currency 6 5" xfId="862"/>
    <cellStyle name="Currency 6 5 2" xfId="2071"/>
    <cellStyle name="Currency 6 5 2 2" xfId="9607"/>
    <cellStyle name="Currency 6 5 3" xfId="8693"/>
    <cellStyle name="Currency 6 6" xfId="1514"/>
    <cellStyle name="Currency 6 6 2" xfId="9155"/>
    <cellStyle name="Currency 6 7" xfId="8241"/>
    <cellStyle name="Currency 7" xfId="216"/>
    <cellStyle name="Currency 8" xfId="217"/>
    <cellStyle name="Currency 9" xfId="218"/>
    <cellStyle name="Currency 9 2" xfId="397"/>
    <cellStyle name="Currency 9 2 2" xfId="527"/>
    <cellStyle name="Currency 9 2 2 2" xfId="792"/>
    <cellStyle name="Currency 9 2 2 2 2" xfId="1324"/>
    <cellStyle name="Currency 9 2 2 2 2 2" xfId="2533"/>
    <cellStyle name="Currency 9 2 2 2 2 2 2" xfId="9996"/>
    <cellStyle name="Currency 9 2 2 2 2 3" xfId="9082"/>
    <cellStyle name="Currency 9 2 2 2 3" xfId="2001"/>
    <cellStyle name="Currency 9 2 2 2 3 2" xfId="9544"/>
    <cellStyle name="Currency 9 2 2 2 4" xfId="8630"/>
    <cellStyle name="Currency 9 2 2 3" xfId="1059"/>
    <cellStyle name="Currency 9 2 2 3 2" xfId="2268"/>
    <cellStyle name="Currency 9 2 2 3 2 2" xfId="9771"/>
    <cellStyle name="Currency 9 2 2 3 3" xfId="8857"/>
    <cellStyle name="Currency 9 2 2 4" xfId="1736"/>
    <cellStyle name="Currency 9 2 2 4 2" xfId="9319"/>
    <cellStyle name="Currency 9 2 2 5" xfId="8405"/>
    <cellStyle name="Currency 9 2 3" xfId="663"/>
    <cellStyle name="Currency 9 2 3 2" xfId="1195"/>
    <cellStyle name="Currency 9 2 3 2 2" xfId="2404"/>
    <cellStyle name="Currency 9 2 3 2 2 2" xfId="9884"/>
    <cellStyle name="Currency 9 2 3 2 3" xfId="8970"/>
    <cellStyle name="Currency 9 2 3 3" xfId="1872"/>
    <cellStyle name="Currency 9 2 3 3 2" xfId="9432"/>
    <cellStyle name="Currency 9 2 3 4" xfId="8518"/>
    <cellStyle name="Currency 9 2 4" xfId="930"/>
    <cellStyle name="Currency 9 2 4 2" xfId="2139"/>
    <cellStyle name="Currency 9 2 4 2 2" xfId="9659"/>
    <cellStyle name="Currency 9 2 4 3" xfId="8745"/>
    <cellStyle name="Currency 9 2 5" xfId="1606"/>
    <cellStyle name="Currency 9 2 5 2" xfId="9207"/>
    <cellStyle name="Currency 9 2 6" xfId="8293"/>
    <cellStyle name="Currency 9 3" xfId="466"/>
    <cellStyle name="Currency 9 3 2" xfId="731"/>
    <cellStyle name="Currency 9 3 2 2" xfId="1263"/>
    <cellStyle name="Currency 9 3 2 2 2" xfId="2472"/>
    <cellStyle name="Currency 9 3 2 2 2 2" xfId="9945"/>
    <cellStyle name="Currency 9 3 2 2 3" xfId="9031"/>
    <cellStyle name="Currency 9 3 2 3" xfId="1940"/>
    <cellStyle name="Currency 9 3 2 3 2" xfId="9493"/>
    <cellStyle name="Currency 9 3 2 4" xfId="8579"/>
    <cellStyle name="Currency 9 3 3" xfId="998"/>
    <cellStyle name="Currency 9 3 3 2" xfId="2207"/>
    <cellStyle name="Currency 9 3 3 2 2" xfId="9720"/>
    <cellStyle name="Currency 9 3 3 3" xfId="8806"/>
    <cellStyle name="Currency 9 3 4" xfId="1675"/>
    <cellStyle name="Currency 9 3 4 2" xfId="9268"/>
    <cellStyle name="Currency 9 3 5" xfId="8354"/>
    <cellStyle name="Currency 9 4" xfId="596"/>
    <cellStyle name="Currency 9 4 2" xfId="1128"/>
    <cellStyle name="Currency 9 4 2 2" xfId="2337"/>
    <cellStyle name="Currency 9 4 2 2 2" xfId="9833"/>
    <cellStyle name="Currency 9 4 2 3" xfId="8919"/>
    <cellStyle name="Currency 9 4 3" xfId="1805"/>
    <cellStyle name="Currency 9 4 3 2" xfId="9381"/>
    <cellStyle name="Currency 9 4 4" xfId="8467"/>
    <cellStyle name="Currency 9 5" xfId="863"/>
    <cellStyle name="Currency 9 5 2" xfId="2072"/>
    <cellStyle name="Currency 9 5 2 2" xfId="9608"/>
    <cellStyle name="Currency 9 5 3" xfId="8694"/>
    <cellStyle name="Currency 9 6" xfId="1516"/>
    <cellStyle name="Currency 9 6 2" xfId="9156"/>
    <cellStyle name="Currency 9 7" xfId="8242"/>
    <cellStyle name="Explanatory Text 2" xfId="219"/>
    <cellStyle name="Explanatory Text 3" xfId="220"/>
    <cellStyle name="Explanatory Text 4" xfId="221"/>
    <cellStyle name="Explanatory Text 5" xfId="222"/>
    <cellStyle name="Fixed1 - Style1" xfId="223"/>
    <cellStyle name="Good 2" xfId="224"/>
    <cellStyle name="Good 3" xfId="225"/>
    <cellStyle name="Good 4" xfId="226"/>
    <cellStyle name="Good 5" xfId="227"/>
    <cellStyle name="Heading 1 2" xfId="228"/>
    <cellStyle name="Heading 1 3" xfId="229"/>
    <cellStyle name="Heading 1 4" xfId="230"/>
    <cellStyle name="Heading 1 5" xfId="231"/>
    <cellStyle name="Heading 2 2" xfId="232"/>
    <cellStyle name="Heading 2 3" xfId="233"/>
    <cellStyle name="Heading 2 4" xfId="234"/>
    <cellStyle name="Heading 2 5" xfId="235"/>
    <cellStyle name="Heading 3 2" xfId="236"/>
    <cellStyle name="Heading 3 3" xfId="237"/>
    <cellStyle name="Heading 3 4" xfId="238"/>
    <cellStyle name="Heading 3 5" xfId="239"/>
    <cellStyle name="Heading 4 2" xfId="240"/>
    <cellStyle name="Heading 4 3" xfId="241"/>
    <cellStyle name="Heading 4 4" xfId="242"/>
    <cellStyle name="Heading 4 5" xfId="243"/>
    <cellStyle name="Input 2" xfId="244"/>
    <cellStyle name="Input 2 2" xfId="446"/>
    <cellStyle name="Input 2 2 2" xfId="711"/>
    <cellStyle name="Input 2 2 2 2" xfId="1243"/>
    <cellStyle name="Input 2 2 2 2 2" xfId="2452"/>
    <cellStyle name="Input 2 2 2 2 2 2" xfId="3414"/>
    <cellStyle name="Input 2 2 2 2 2 2 2" xfId="4882"/>
    <cellStyle name="Input 2 2 2 2 2 3" xfId="6149"/>
    <cellStyle name="Input 2 2 2 2 3" xfId="2920"/>
    <cellStyle name="Input 2 2 2 2 3 2" xfId="3760"/>
    <cellStyle name="Input 2 2 2 2 3 2 2" xfId="5906"/>
    <cellStyle name="Input 2 2 2 2 3 3" xfId="4754"/>
    <cellStyle name="Input 2 2 2 2 4" xfId="1579"/>
    <cellStyle name="Input 2 2 2 2 4 2" xfId="3285"/>
    <cellStyle name="Input 2 2 2 2 4 2 2" xfId="4378"/>
    <cellStyle name="Input 2 2 2 2 4 3" xfId="5295"/>
    <cellStyle name="Input 2 2 2 2 5" xfId="3116"/>
    <cellStyle name="Input 2 2 2 2 5 2" xfId="3956"/>
    <cellStyle name="Input 2 2 2 2 5 2 2" xfId="4123"/>
    <cellStyle name="Input 2 2 2 2 5 3" xfId="4811"/>
    <cellStyle name="Input 2 2 2 2 6" xfId="6603"/>
    <cellStyle name="Input 2 2 2 3" xfId="1413"/>
    <cellStyle name="Input 2 2 2 3 2" xfId="2622"/>
    <cellStyle name="Input 2 2 2 3 2 2" xfId="3474"/>
    <cellStyle name="Input 2 2 2 3 2 2 2" xfId="4801"/>
    <cellStyle name="Input 2 2 2 3 2 3" xfId="4659"/>
    <cellStyle name="Input 2 2 2 3 3" xfId="2999"/>
    <cellStyle name="Input 2 2 2 3 3 2" xfId="3839"/>
    <cellStyle name="Input 2 2 2 3 3 2 2" xfId="6175"/>
    <cellStyle name="Input 2 2 2 3 3 3" xfId="4568"/>
    <cellStyle name="Input 2 2 2 3 4" xfId="3093"/>
    <cellStyle name="Input 2 2 2 3 4 2" xfId="3933"/>
    <cellStyle name="Input 2 2 2 3 4 2 2" xfId="4146"/>
    <cellStyle name="Input 2 2 2 3 4 3" xfId="4688"/>
    <cellStyle name="Input 2 2 2 3 5" xfId="3167"/>
    <cellStyle name="Input 2 2 2 3 5 2" xfId="4007"/>
    <cellStyle name="Input 2 2 2 3 5 2 2" xfId="4072"/>
    <cellStyle name="Input 2 2 2 3 5 3" xfId="4765"/>
    <cellStyle name="Input 2 2 2 3 6" xfId="4717"/>
    <cellStyle name="Input 2 2 2 4" xfId="1920"/>
    <cellStyle name="Input 2 2 2 4 2" xfId="3334"/>
    <cellStyle name="Input 2 2 2 4 2 2" xfId="4409"/>
    <cellStyle name="Input 2 2 2 4 3" xfId="5435"/>
    <cellStyle name="Input 2 2 2 5" xfId="2755"/>
    <cellStyle name="Input 2 2 2 5 2" xfId="3595"/>
    <cellStyle name="Input 2 2 2 5 2 2" xfId="6447"/>
    <cellStyle name="Input 2 2 2 5 3" xfId="6517"/>
    <cellStyle name="Input 2 2 2 6" xfId="1474"/>
    <cellStyle name="Input 2 2 2 6 2" xfId="3225"/>
    <cellStyle name="Input 2 2 2 6 2 2" xfId="5274"/>
    <cellStyle name="Input 2 2 2 6 3" xfId="4628"/>
    <cellStyle name="Input 2 2 2 7" xfId="2812"/>
    <cellStyle name="Input 2 2 2 7 2" xfId="3652"/>
    <cellStyle name="Input 2 2 2 7 2 2" xfId="6087"/>
    <cellStyle name="Input 2 2 2 7 3" xfId="4255"/>
    <cellStyle name="Input 2 2 2 8" xfId="6083"/>
    <cellStyle name="Input 2 2 3" xfId="978"/>
    <cellStyle name="Input 2 2 3 2" xfId="2187"/>
    <cellStyle name="Input 2 2 3 2 2" xfId="3374"/>
    <cellStyle name="Input 2 2 3 2 2 2" xfId="5581"/>
    <cellStyle name="Input 2 2 3 2 3" xfId="4291"/>
    <cellStyle name="Input 2 2 3 3" xfId="2841"/>
    <cellStyle name="Input 2 2 3 3 2" xfId="3681"/>
    <cellStyle name="Input 2 2 3 3 2 2" xfId="6498"/>
    <cellStyle name="Input 2 2 3 3 3" xfId="5466"/>
    <cellStyle name="Input 2 2 3 4" xfId="2679"/>
    <cellStyle name="Input 2 2 3 4 2" xfId="3519"/>
    <cellStyle name="Input 2 2 3 4 2 2" xfId="5409"/>
    <cellStyle name="Input 2 2 3 4 3" xfId="5962"/>
    <cellStyle name="Input 2 2 3 5" xfId="1470"/>
    <cellStyle name="Input 2 2 3 5 2" xfId="3221"/>
    <cellStyle name="Input 2 2 3 5 2 2" xfId="4380"/>
    <cellStyle name="Input 2 2 3 5 3" xfId="4790"/>
    <cellStyle name="Input 2 2 3 6" xfId="4316"/>
    <cellStyle name="Input 2 2 4" xfId="1373"/>
    <cellStyle name="Input 2 2 4 2" xfId="2582"/>
    <cellStyle name="Input 2 2 4 2 2" xfId="3434"/>
    <cellStyle name="Input 2 2 4 2 2 2" xfId="5038"/>
    <cellStyle name="Input 2 2 4 2 3" xfId="5941"/>
    <cellStyle name="Input 2 2 4 3" xfId="2959"/>
    <cellStyle name="Input 2 2 4 3 2" xfId="3799"/>
    <cellStyle name="Input 2 2 4 3 2 2" xfId="6139"/>
    <cellStyle name="Input 2 2 4 3 3" xfId="5680"/>
    <cellStyle name="Input 2 2 4 4" xfId="3053"/>
    <cellStyle name="Input 2 2 4 4 2" xfId="3893"/>
    <cellStyle name="Input 2 2 4 4 2 2" xfId="4186"/>
    <cellStyle name="Input 2 2 4 4 3" xfId="5678"/>
    <cellStyle name="Input 2 2 4 5" xfId="3135"/>
    <cellStyle name="Input 2 2 4 5 2" xfId="3975"/>
    <cellStyle name="Input 2 2 4 5 2 2" xfId="4104"/>
    <cellStyle name="Input 2 2 4 5 3" xfId="4766"/>
    <cellStyle name="Input 2 2 4 6" xfId="4584"/>
    <cellStyle name="Input 2 2 5" xfId="1655"/>
    <cellStyle name="Input 2 2 5 2" xfId="3294"/>
    <cellStyle name="Input 2 2 5 2 2" xfId="5535"/>
    <cellStyle name="Input 2 2 5 3" xfId="4615"/>
    <cellStyle name="Input 2 2 6" xfId="2674"/>
    <cellStyle name="Input 2 2 6 2" xfId="3514"/>
    <cellStyle name="Input 2 2 6 2 2" xfId="6390"/>
    <cellStyle name="Input 2 2 6 3" xfId="5518"/>
    <cellStyle name="Input 2 2 7" xfId="2726"/>
    <cellStyle name="Input 2 2 7 2" xfId="3566"/>
    <cellStyle name="Input 2 2 7 2 2" xfId="5803"/>
    <cellStyle name="Input 2 2 7 3" xfId="6583"/>
    <cellStyle name="Input 2 2 8" xfId="2950"/>
    <cellStyle name="Input 2 2 8 2" xfId="3790"/>
    <cellStyle name="Input 2 2 8 2 2" xfId="4553"/>
    <cellStyle name="Input 2 2 8 3" xfId="4655"/>
    <cellStyle name="Input 2 2 9" xfId="5301"/>
    <cellStyle name="Input 2 3" xfId="597"/>
    <cellStyle name="Input 2 3 2" xfId="1129"/>
    <cellStyle name="Input 2 3 2 2" xfId="2338"/>
    <cellStyle name="Input 2 3 2 2 2" xfId="3395"/>
    <cellStyle name="Input 2 3 2 2 2 2" xfId="5358"/>
    <cellStyle name="Input 2 3 2 2 3" xfId="4694"/>
    <cellStyle name="Input 2 3 2 3" xfId="2886"/>
    <cellStyle name="Input 2 3 2 3 2" xfId="3726"/>
    <cellStyle name="Input 2 3 2 3 2 2" xfId="5766"/>
    <cellStyle name="Input 2 3 2 3 3" xfId="4929"/>
    <cellStyle name="Input 2 3 2 4" xfId="1519"/>
    <cellStyle name="Input 2 3 2 4 2" xfId="3253"/>
    <cellStyle name="Input 2 3 2 4 2 2" xfId="4379"/>
    <cellStyle name="Input 2 3 2 4 3" xfId="4784"/>
    <cellStyle name="Input 2 3 2 5" xfId="2899"/>
    <cellStyle name="Input 2 3 2 5 2" xfId="3739"/>
    <cellStyle name="Input 2 3 2 5 2 2" xfId="5909"/>
    <cellStyle name="Input 2 3 2 5 3" xfId="5226"/>
    <cellStyle name="Input 2 3 2 6" xfId="5751"/>
    <cellStyle name="Input 2 3 3" xfId="1394"/>
    <cellStyle name="Input 2 3 3 2" xfId="2603"/>
    <cellStyle name="Input 2 3 3 2 2" xfId="3455"/>
    <cellStyle name="Input 2 3 3 2 2 2" xfId="4502"/>
    <cellStyle name="Input 2 3 3 2 3" xfId="5954"/>
    <cellStyle name="Input 2 3 3 3" xfId="2980"/>
    <cellStyle name="Input 2 3 3 3 2" xfId="3820"/>
    <cellStyle name="Input 2 3 3 3 2 2" xfId="6266"/>
    <cellStyle name="Input 2 3 3 3 3" xfId="4037"/>
    <cellStyle name="Input 2 3 3 4" xfId="3074"/>
    <cellStyle name="Input 2 3 3 4 2" xfId="3914"/>
    <cellStyle name="Input 2 3 3 4 2 2" xfId="4165"/>
    <cellStyle name="Input 2 3 3 4 3" xfId="4223"/>
    <cellStyle name="Input 2 3 3 5" xfId="3154"/>
    <cellStyle name="Input 2 3 3 5 2" xfId="3994"/>
    <cellStyle name="Input 2 3 3 5 2 2" xfId="4085"/>
    <cellStyle name="Input 2 3 3 5 3" xfId="5675"/>
    <cellStyle name="Input 2 3 3 6" xfId="5796"/>
    <cellStyle name="Input 2 3 4" xfId="1806"/>
    <cellStyle name="Input 2 3 4 2" xfId="3315"/>
    <cellStyle name="Input 2 3 4 2 2" xfId="5309"/>
    <cellStyle name="Input 2 3 4 3" xfId="5118"/>
    <cellStyle name="Input 2 3 5" xfId="2721"/>
    <cellStyle name="Input 2 3 5 2" xfId="3561"/>
    <cellStyle name="Input 2 3 5 2 2" xfId="5978"/>
    <cellStyle name="Input 2 3 5 3" xfId="5018"/>
    <cellStyle name="Input 2 3 6" xfId="1459"/>
    <cellStyle name="Input 2 3 6 2" xfId="3210"/>
    <cellStyle name="Input 2 3 6 2 2" xfId="5239"/>
    <cellStyle name="Input 2 3 6 3" xfId="4452"/>
    <cellStyle name="Input 2 3 7" xfId="1483"/>
    <cellStyle name="Input 2 3 7 2" xfId="3234"/>
    <cellStyle name="Input 2 3 7 2 2" xfId="4921"/>
    <cellStyle name="Input 2 3 7 3" xfId="4543"/>
    <cellStyle name="Input 2 3 8" xfId="6338"/>
    <cellStyle name="Input 2 4" xfId="864"/>
    <cellStyle name="Input 2 4 2" xfId="2073"/>
    <cellStyle name="Input 2 4 2 2" xfId="3355"/>
    <cellStyle name="Input 2 4 2 2 2" xfId="4681"/>
    <cellStyle name="Input 2 4 2 3" xfId="4775"/>
    <cellStyle name="Input 2 4 3" xfId="2803"/>
    <cellStyle name="Input 2 4 3 2" xfId="3643"/>
    <cellStyle name="Input 2 4 3 2 2" xfId="6163"/>
    <cellStyle name="Input 2 4 3 3" xfId="4264"/>
    <cellStyle name="Input 2 4 4" xfId="2747"/>
    <cellStyle name="Input 2 4 4 2" xfId="3587"/>
    <cellStyle name="Input 2 4 4 2 2" xfId="5997"/>
    <cellStyle name="Input 2 4 4 3" xfId="6336"/>
    <cellStyle name="Input 2 4 5" xfId="2882"/>
    <cellStyle name="Input 2 4 5 2" xfId="3722"/>
    <cellStyle name="Input 2 4 5 2 2" xfId="6044"/>
    <cellStyle name="Input 2 4 5 3" xfId="5545"/>
    <cellStyle name="Input 2 4 6" xfId="4670"/>
    <cellStyle name="Input 2 5" xfId="2703"/>
    <cellStyle name="Input 2 5 2" xfId="3543"/>
    <cellStyle name="Input 2 5 2 2" xfId="5932"/>
    <cellStyle name="Input 2 5 3" xfId="4393"/>
    <cellStyle name="Input 2 6" xfId="2704"/>
    <cellStyle name="Input 2 6 2" xfId="3544"/>
    <cellStyle name="Input 2 6 2 2" xfId="6233"/>
    <cellStyle name="Input 2 6 3" xfId="4269"/>
    <cellStyle name="Input 2 7" xfId="5952"/>
    <cellStyle name="Input 3" xfId="245"/>
    <cellStyle name="Input 3 2" xfId="479"/>
    <cellStyle name="Input 3 2 2" xfId="744"/>
    <cellStyle name="Input 3 2 2 2" xfId="1276"/>
    <cellStyle name="Input 3 2 2 2 2" xfId="2485"/>
    <cellStyle name="Input 3 2 2 2 2 2" xfId="3427"/>
    <cellStyle name="Input 3 2 2 2 2 2 2" xfId="5357"/>
    <cellStyle name="Input 3 2 2 2 2 3" xfId="4746"/>
    <cellStyle name="Input 3 2 2 2 3" xfId="2940"/>
    <cellStyle name="Input 3 2 2 2 3 2" xfId="3780"/>
    <cellStyle name="Input 3 2 2 2 3 2 2" xfId="4987"/>
    <cellStyle name="Input 3 2 2 2 3 3" xfId="5561"/>
    <cellStyle name="Input 3 2 2 2 4" xfId="3036"/>
    <cellStyle name="Input 3 2 2 2 4 2" xfId="3876"/>
    <cellStyle name="Input 3 2 2 2 4 2 2" xfId="6558"/>
    <cellStyle name="Input 3 2 2 2 4 3" xfId="5741"/>
    <cellStyle name="Input 3 2 2 2 5" xfId="3129"/>
    <cellStyle name="Input 3 2 2 2 5 2" xfId="3969"/>
    <cellStyle name="Input 3 2 2 2 5 2 2" xfId="4110"/>
    <cellStyle name="Input 3 2 2 2 5 3" xfId="5277"/>
    <cellStyle name="Input 3 2 2 2 6" xfId="4668"/>
    <cellStyle name="Input 3 2 2 3" xfId="1426"/>
    <cellStyle name="Input 3 2 2 3 2" xfId="2635"/>
    <cellStyle name="Input 3 2 2 3 2 2" xfId="3487"/>
    <cellStyle name="Input 3 2 2 3 2 2 2" xfId="5267"/>
    <cellStyle name="Input 3 2 2 3 2 3" xfId="6484"/>
    <cellStyle name="Input 3 2 2 3 3" xfId="3012"/>
    <cellStyle name="Input 3 2 2 3 3 2" xfId="3852"/>
    <cellStyle name="Input 3 2 2 3 3 2 2" xfId="6340"/>
    <cellStyle name="Input 3 2 2 3 3 3" xfId="5718"/>
    <cellStyle name="Input 3 2 2 3 4" xfId="3106"/>
    <cellStyle name="Input 3 2 2 3 4 2" xfId="3946"/>
    <cellStyle name="Input 3 2 2 3 4 2 2" xfId="4133"/>
    <cellStyle name="Input 3 2 2 3 4 3" xfId="4338"/>
    <cellStyle name="Input 3 2 2 3 5" xfId="3180"/>
    <cellStyle name="Input 3 2 2 3 5 2" xfId="4020"/>
    <cellStyle name="Input 3 2 2 3 5 2 2" xfId="4059"/>
    <cellStyle name="Input 3 2 2 3 5 3" xfId="4809"/>
    <cellStyle name="Input 3 2 2 3 6" xfId="4630"/>
    <cellStyle name="Input 3 2 2 4" xfId="1953"/>
    <cellStyle name="Input 3 2 2 4 2" xfId="3347"/>
    <cellStyle name="Input 3 2 2 4 2 2" xfId="4729"/>
    <cellStyle name="Input 3 2 2 4 3" xfId="4662"/>
    <cellStyle name="Input 3 2 2 5" xfId="2775"/>
    <cellStyle name="Input 3 2 2 5 2" xfId="3615"/>
    <cellStyle name="Input 3 2 2 5 2 2" xfId="4639"/>
    <cellStyle name="Input 3 2 2 5 3" xfId="6345"/>
    <cellStyle name="Input 3 2 2 6" xfId="2928"/>
    <cellStyle name="Input 3 2 2 6 2" xfId="3768"/>
    <cellStyle name="Input 3 2 2 6 2 2" xfId="6347"/>
    <cellStyle name="Input 3 2 2 6 3" xfId="4042"/>
    <cellStyle name="Input 3 2 2 7" xfId="1458"/>
    <cellStyle name="Input 3 2 2 7 2" xfId="3209"/>
    <cellStyle name="Input 3 2 2 7 2 2" xfId="4648"/>
    <cellStyle name="Input 3 2 2 7 3" xfId="4629"/>
    <cellStyle name="Input 3 2 2 8" xfId="4990"/>
    <cellStyle name="Input 3 2 3" xfId="1011"/>
    <cellStyle name="Input 3 2 3 2" xfId="2220"/>
    <cellStyle name="Input 3 2 3 2 2" xfId="3387"/>
    <cellStyle name="Input 3 2 3 2 2 2" xfId="4680"/>
    <cellStyle name="Input 3 2 3 2 3" xfId="4933"/>
    <cellStyle name="Input 3 2 3 3" xfId="2859"/>
    <cellStyle name="Input 3 2 3 3 2" xfId="3699"/>
    <cellStyle name="Input 3 2 3 3 2 2" xfId="5807"/>
    <cellStyle name="Input 3 2 3 3 3" xfId="5057"/>
    <cellStyle name="Input 3 2 3 4" xfId="2760"/>
    <cellStyle name="Input 3 2 3 4 2" xfId="3600"/>
    <cellStyle name="Input 3 2 3 4 2 2" xfId="4552"/>
    <cellStyle name="Input 3 2 3 4 3" xfId="5752"/>
    <cellStyle name="Input 3 2 3 5" xfId="1477"/>
    <cellStyle name="Input 3 2 3 5 2" xfId="3228"/>
    <cellStyle name="Input 3 2 3 5 2 2" xfId="4508"/>
    <cellStyle name="Input 3 2 3 5 3" xfId="5136"/>
    <cellStyle name="Input 3 2 3 6" xfId="6156"/>
    <cellStyle name="Input 3 2 4" xfId="1386"/>
    <cellStyle name="Input 3 2 4 2" xfId="2595"/>
    <cellStyle name="Input 3 2 4 2 2" xfId="3447"/>
    <cellStyle name="Input 3 2 4 2 2 2" xfId="4556"/>
    <cellStyle name="Input 3 2 4 2 3" xfId="6278"/>
    <cellStyle name="Input 3 2 4 3" xfId="2972"/>
    <cellStyle name="Input 3 2 4 3 2" xfId="3812"/>
    <cellStyle name="Input 3 2 4 3 2 2" xfId="6182"/>
    <cellStyle name="Input 3 2 4 3 3" xfId="4770"/>
    <cellStyle name="Input 3 2 4 4" xfId="3066"/>
    <cellStyle name="Input 3 2 4 4 2" xfId="3906"/>
    <cellStyle name="Input 3 2 4 4 2 2" xfId="4173"/>
    <cellStyle name="Input 3 2 4 4 3" xfId="4768"/>
    <cellStyle name="Input 3 2 4 5" xfId="3148"/>
    <cellStyle name="Input 3 2 4 5 2" xfId="3988"/>
    <cellStyle name="Input 3 2 4 5 2 2" xfId="4091"/>
    <cellStyle name="Input 3 2 4 5 3" xfId="4810"/>
    <cellStyle name="Input 3 2 4 6" xfId="5735"/>
    <cellStyle name="Input 3 2 5" xfId="1688"/>
    <cellStyle name="Input 3 2 5 2" xfId="3307"/>
    <cellStyle name="Input 3 2 5 2 2" xfId="4636"/>
    <cellStyle name="Input 3 2 5 3" xfId="4438"/>
    <cellStyle name="Input 3 2 6" xfId="2691"/>
    <cellStyle name="Input 3 2 6 2" xfId="3531"/>
    <cellStyle name="Input 3 2 6 2 2" xfId="6531"/>
    <cellStyle name="Input 3 2 6 3" xfId="5784"/>
    <cellStyle name="Input 3 2 7" xfId="2890"/>
    <cellStyle name="Input 3 2 7 2" xfId="3730"/>
    <cellStyle name="Input 3 2 7 2 2" xfId="6144"/>
    <cellStyle name="Input 3 2 7 3" xfId="4239"/>
    <cellStyle name="Input 3 2 8" xfId="2942"/>
    <cellStyle name="Input 3 2 8 2" xfId="3782"/>
    <cellStyle name="Input 3 2 8 2 2" xfId="6069"/>
    <cellStyle name="Input 3 2 8 3" xfId="5392"/>
    <cellStyle name="Input 3 2 9" xfId="5647"/>
    <cellStyle name="Input 3 3" xfId="598"/>
    <cellStyle name="Input 3 3 2" xfId="1130"/>
    <cellStyle name="Input 3 3 2 2" xfId="2339"/>
    <cellStyle name="Input 3 3 2 2 2" xfId="3396"/>
    <cellStyle name="Input 3 3 2 2 2 2" xfId="5708"/>
    <cellStyle name="Input 3 3 2 2 3" xfId="5284"/>
    <cellStyle name="Input 3 3 2 3" xfId="2887"/>
    <cellStyle name="Input 3 3 2 3 2" xfId="3727"/>
    <cellStyle name="Input 3 3 2 3 2 2" xfId="4975"/>
    <cellStyle name="Input 3 3 2 3 3" xfId="4605"/>
    <cellStyle name="Input 3 3 2 4" xfId="1520"/>
    <cellStyle name="Input 3 3 2 4 2" xfId="3254"/>
    <cellStyle name="Input 3 3 2 4 2 2" xfId="5098"/>
    <cellStyle name="Input 3 3 2 4 3" xfId="5386"/>
    <cellStyle name="Input 3 3 2 5" xfId="2817"/>
    <cellStyle name="Input 3 3 2 5 2" xfId="3657"/>
    <cellStyle name="Input 3 3 2 5 2 2" xfId="6264"/>
    <cellStyle name="Input 3 3 2 5 3" xfId="4250"/>
    <cellStyle name="Input 3 3 2 6" xfId="4961"/>
    <cellStyle name="Input 3 3 3" xfId="1395"/>
    <cellStyle name="Input 3 3 3 2" xfId="2604"/>
    <cellStyle name="Input 3 3 3 2 2" xfId="3456"/>
    <cellStyle name="Input 3 3 3 2 2 2" xfId="5183"/>
    <cellStyle name="Input 3 3 3 2 3" xfId="6241"/>
    <cellStyle name="Input 3 3 3 3" xfId="2981"/>
    <cellStyle name="Input 3 3 3 3 2" xfId="3821"/>
    <cellStyle name="Input 3 3 3 3 2 2" xfId="5765"/>
    <cellStyle name="Input 3 3 3 3 3" xfId="4233"/>
    <cellStyle name="Input 3 3 3 4" xfId="3075"/>
    <cellStyle name="Input 3 3 3 4 2" xfId="3915"/>
    <cellStyle name="Input 3 3 3 4 2 2" xfId="4164"/>
    <cellStyle name="Input 3 3 3 4 3" xfId="4222"/>
    <cellStyle name="Input 3 3 3 5" xfId="3155"/>
    <cellStyle name="Input 3 3 3 5 2" xfId="3995"/>
    <cellStyle name="Input 3 3 3 5 2 2" xfId="4084"/>
    <cellStyle name="Input 3 3 3 5 3" xfId="4889"/>
    <cellStyle name="Input 3 3 3 6" xfId="5005"/>
    <cellStyle name="Input 3 3 4" xfId="1807"/>
    <cellStyle name="Input 3 3 4 2" xfId="3316"/>
    <cellStyle name="Input 3 3 4 2 2" xfId="5658"/>
    <cellStyle name="Input 3 3 4 3" xfId="5472"/>
    <cellStyle name="Input 3 3 5" xfId="2722"/>
    <cellStyle name="Input 3 3 5 2" xfId="3562"/>
    <cellStyle name="Input 3 3 5 2 2" xfId="6255"/>
    <cellStyle name="Input 3 3 5 3" xfId="6332"/>
    <cellStyle name="Input 3 3 6" xfId="1460"/>
    <cellStyle name="Input 3 3 6 2" xfId="3211"/>
    <cellStyle name="Input 3 3 6 2 2" xfId="5585"/>
    <cellStyle name="Input 3 3 6 3" xfId="4364"/>
    <cellStyle name="Input 3 3 7" xfId="2700"/>
    <cellStyle name="Input 3 3 7 2" xfId="3540"/>
    <cellStyle name="Input 3 3 7 2 2" xfId="6145"/>
    <cellStyle name="Input 3 3 7 3" xfId="5688"/>
    <cellStyle name="Input 3 3 8" xfId="5849"/>
    <cellStyle name="Input 3 4" xfId="865"/>
    <cellStyle name="Input 3 4 2" xfId="2074"/>
    <cellStyle name="Input 3 4 2 2" xfId="3356"/>
    <cellStyle name="Input 3 4 2 2 2" xfId="5271"/>
    <cellStyle name="Input 3 4 2 3" xfId="5376"/>
    <cellStyle name="Input 3 4 3" xfId="2804"/>
    <cellStyle name="Input 3 4 3 2" xfId="3644"/>
    <cellStyle name="Input 3 4 3 2 2" xfId="5071"/>
    <cellStyle name="Input 3 4 3 3" xfId="4263"/>
    <cellStyle name="Input 3 4 4" xfId="2867"/>
    <cellStyle name="Input 3 4 4 2" xfId="3707"/>
    <cellStyle name="Input 3 4 4 2 2" xfId="5877"/>
    <cellStyle name="Input 3 4 4 3" xfId="5511"/>
    <cellStyle name="Input 3 4 5" xfId="1544"/>
    <cellStyle name="Input 3 4 5 2" xfId="3275"/>
    <cellStyle name="Input 3 4 5 2 2" xfId="5583"/>
    <cellStyle name="Input 3 4 5 3" xfId="5124"/>
    <cellStyle name="Input 3 4 6" xfId="6388"/>
    <cellStyle name="Input 3 5" xfId="2667"/>
    <cellStyle name="Input 3 5 2" xfId="3507"/>
    <cellStyle name="Input 3 5 2 2" xfId="4196"/>
    <cellStyle name="Input 3 5 3" xfId="6135"/>
    <cellStyle name="Input 3 6" xfId="2908"/>
    <cellStyle name="Input 3 6 2" xfId="3748"/>
    <cellStyle name="Input 3 6 2 2" xfId="6519"/>
    <cellStyle name="Input 3 6 3" xfId="4871"/>
    <cellStyle name="Input 3 7" xfId="6117"/>
    <cellStyle name="Input 4" xfId="246"/>
    <cellStyle name="Input 4 2" xfId="445"/>
    <cellStyle name="Input 4 2 2" xfId="710"/>
    <cellStyle name="Input 4 2 2 2" xfId="1242"/>
    <cellStyle name="Input 4 2 2 2 2" xfId="2451"/>
    <cellStyle name="Input 4 2 2 2 2 2" xfId="3413"/>
    <cellStyle name="Input 4 2 2 2 2 2 2" xfId="5668"/>
    <cellStyle name="Input 4 2 2 2 2 3" xfId="5801"/>
    <cellStyle name="Input 4 2 2 2 3" xfId="2919"/>
    <cellStyle name="Input 4 2 2 2 3 2" xfId="3759"/>
    <cellStyle name="Input 4 2 2 2 3 2 2" xfId="6398"/>
    <cellStyle name="Input 4 2 2 2 3 3" xfId="5528"/>
    <cellStyle name="Input 4 2 2 2 4" xfId="1578"/>
    <cellStyle name="Input 4 2 2 2 4 2" xfId="3284"/>
    <cellStyle name="Input 4 2 2 2 4 2 2" xfId="4560"/>
    <cellStyle name="Input 4 2 2 2 4 3" xfId="4702"/>
    <cellStyle name="Input 4 2 2 2 5" xfId="3115"/>
    <cellStyle name="Input 4 2 2 2 5 2" xfId="3955"/>
    <cellStyle name="Input 4 2 2 2 5 2 2" xfId="4124"/>
    <cellStyle name="Input 4 2 2 2 5 3" xfId="5588"/>
    <cellStyle name="Input 4 2 2 2 6" xfId="5400"/>
    <cellStyle name="Input 4 2 2 3" xfId="1412"/>
    <cellStyle name="Input 4 2 2 3 2" xfId="2621"/>
    <cellStyle name="Input 4 2 2 3 2 2" xfId="3473"/>
    <cellStyle name="Input 4 2 2 3 2 2 2" xfId="5578"/>
    <cellStyle name="Input 4 2 2 3 2 3" xfId="5428"/>
    <cellStyle name="Input 4 2 2 3 3" xfId="2998"/>
    <cellStyle name="Input 4 2 2 3 3 2" xfId="3838"/>
    <cellStyle name="Input 4 2 2 3 3 2 2" xfId="5812"/>
    <cellStyle name="Input 4 2 2 3 3 3" xfId="4893"/>
    <cellStyle name="Input 4 2 2 3 4" xfId="3092"/>
    <cellStyle name="Input 4 2 2 3 4 2" xfId="3932"/>
    <cellStyle name="Input 4 2 2 3 4 2 2" xfId="4147"/>
    <cellStyle name="Input 4 2 2 3 4 3" xfId="5461"/>
    <cellStyle name="Input 4 2 2 3 5" xfId="3166"/>
    <cellStyle name="Input 4 2 2 3 5 2" xfId="4006"/>
    <cellStyle name="Input 4 2 2 3 5 2 2" xfId="4073"/>
    <cellStyle name="Input 4 2 2 3 5 3" xfId="5539"/>
    <cellStyle name="Input 4 2 2 3 6" xfId="5488"/>
    <cellStyle name="Input 4 2 2 4" xfId="1919"/>
    <cellStyle name="Input 4 2 2 4 2" xfId="3333"/>
    <cellStyle name="Input 4 2 2 4 2 2" xfId="4589"/>
    <cellStyle name="Input 4 2 2 4 3" xfId="5077"/>
    <cellStyle name="Input 4 2 2 5" xfId="2754"/>
    <cellStyle name="Input 4 2 2 5 2" xfId="3594"/>
    <cellStyle name="Input 4 2 2 5 2 2" xfId="5087"/>
    <cellStyle name="Input 4 2 2 5 3" xfId="6078"/>
    <cellStyle name="Input 4 2 2 6" xfId="1473"/>
    <cellStyle name="Input 4 2 2 6 2" xfId="3224"/>
    <cellStyle name="Input 4 2 2 6 2 2" xfId="4684"/>
    <cellStyle name="Input 4 2 2 6 3" xfId="4955"/>
    <cellStyle name="Input 4 2 2 7" xfId="2894"/>
    <cellStyle name="Input 4 2 2 7 2" xfId="3734"/>
    <cellStyle name="Input 4 2 2 7 2 2" xfId="6231"/>
    <cellStyle name="Input 4 2 2 7 3" xfId="5008"/>
    <cellStyle name="Input 4 2 2 8" xfId="6573"/>
    <cellStyle name="Input 4 2 3" xfId="977"/>
    <cellStyle name="Input 4 2 3 2" xfId="2186"/>
    <cellStyle name="Input 4 2 3 2 2" xfId="3373"/>
    <cellStyle name="Input 4 2 3 2 2 2" xfId="5235"/>
    <cellStyle name="Input 4 2 3 2 3" xfId="4292"/>
    <cellStyle name="Input 4 2 3 3" xfId="2840"/>
    <cellStyle name="Input 4 2 3 3 2" xfId="3680"/>
    <cellStyle name="Input 4 2 3 3 2 2" xfId="6062"/>
    <cellStyle name="Input 4 2 3 3 3" xfId="5108"/>
    <cellStyle name="Input 4 2 3 4" xfId="2761"/>
    <cellStyle name="Input 4 2 3 4 2" xfId="3601"/>
    <cellStyle name="Input 4 2 3 4 2 2" xfId="4370"/>
    <cellStyle name="Input 4 2 3 4 3" xfId="4962"/>
    <cellStyle name="Input 4 2 3 5" xfId="1575"/>
    <cellStyle name="Input 4 2 3 5 2" xfId="3281"/>
    <cellStyle name="Input 4 2 3 5 2 2" xfId="5321"/>
    <cellStyle name="Input 4 2 3 5 3" xfId="4402"/>
    <cellStyle name="Input 4 2 3 6" xfId="4356"/>
    <cellStyle name="Input 4 2 4" xfId="1372"/>
    <cellStyle name="Input 4 2 4 2" xfId="2581"/>
    <cellStyle name="Input 4 2 4 2 2" xfId="3433"/>
    <cellStyle name="Input 4 2 4 2 2 2" xfId="4208"/>
    <cellStyle name="Input 4 2 4 2 3" xfId="6431"/>
    <cellStyle name="Input 4 2 4 3" xfId="2958"/>
    <cellStyle name="Input 4 2 4 3 2" xfId="3798"/>
    <cellStyle name="Input 4 2 4 3 2 2" xfId="6013"/>
    <cellStyle name="Input 4 2 4 3 3" xfId="5330"/>
    <cellStyle name="Input 4 2 4 4" xfId="3052"/>
    <cellStyle name="Input 4 2 4 4 2" xfId="3892"/>
    <cellStyle name="Input 4 2 4 4 2 2" xfId="4187"/>
    <cellStyle name="Input 4 2 4 4 3" xfId="5328"/>
    <cellStyle name="Input 4 2 4 5" xfId="3134"/>
    <cellStyle name="Input 4 2 4 5 2" xfId="3974"/>
    <cellStyle name="Input 4 2 4 5 2 2" xfId="4105"/>
    <cellStyle name="Input 4 2 4 5 3" xfId="5540"/>
    <cellStyle name="Input 4 2 4 6" xfId="4909"/>
    <cellStyle name="Input 4 2 5" xfId="1654"/>
    <cellStyle name="Input 4 2 5 2" xfId="3293"/>
    <cellStyle name="Input 4 2 5 2 2" xfId="5187"/>
    <cellStyle name="Input 4 2 5 3" xfId="4945"/>
    <cellStyle name="Input 4 2 6" xfId="2673"/>
    <cellStyle name="Input 4 2 6 2" xfId="3513"/>
    <cellStyle name="Input 4 2 6 2 2" xfId="5837"/>
    <cellStyle name="Input 4 2 6 3" xfId="6228"/>
    <cellStyle name="Input 4 2 7" xfId="2891"/>
    <cellStyle name="Input 4 2 7 2" xfId="3731"/>
    <cellStyle name="Input 4 2 7 2 2" xfId="5054"/>
    <cellStyle name="Input 4 2 7 3" xfId="4238"/>
    <cellStyle name="Input 4 2 8" xfId="2693"/>
    <cellStyle name="Input 4 2 8 2" xfId="3533"/>
    <cellStyle name="Input 4 2 8 2 2" xfId="6482"/>
    <cellStyle name="Input 4 2 8 3" xfId="6562"/>
    <cellStyle name="Input 4 2 9" xfId="4708"/>
    <cellStyle name="Input 4 3" xfId="599"/>
    <cellStyle name="Input 4 3 2" xfId="1131"/>
    <cellStyle name="Input 4 3 2 2" xfId="2340"/>
    <cellStyle name="Input 4 3 2 2 2" xfId="3397"/>
    <cellStyle name="Input 4 3 2 2 2 2" xfId="4917"/>
    <cellStyle name="Input 4 3 2 2 3" xfId="5637"/>
    <cellStyle name="Input 4 3 2 3" xfId="2888"/>
    <cellStyle name="Input 4 3 2 3 2" xfId="3728"/>
    <cellStyle name="Input 4 3 2 3 2 2" xfId="6499"/>
    <cellStyle name="Input 4 3 2 3 3" xfId="4425"/>
    <cellStyle name="Input 4 3 2 4" xfId="1521"/>
    <cellStyle name="Input 4 3 2 4 2" xfId="3255"/>
    <cellStyle name="Input 4 3 2 4 2 2" xfId="5456"/>
    <cellStyle name="Input 4 3 2 4 3" xfId="5734"/>
    <cellStyle name="Input 4 3 2 5" xfId="2657"/>
    <cellStyle name="Input 4 3 2 5 2" xfId="3497"/>
    <cellStyle name="Input 4 3 2 5 2 2" xfId="4590"/>
    <cellStyle name="Input 4 3 2 5 3" xfId="5170"/>
    <cellStyle name="Input 4 3 2 6" xfId="6564"/>
    <cellStyle name="Input 4 3 3" xfId="1396"/>
    <cellStyle name="Input 4 3 3 2" xfId="2605"/>
    <cellStyle name="Input 4 3 3 2 2" xfId="3457"/>
    <cellStyle name="Input 4 3 3 2 2 2" xfId="5531"/>
    <cellStyle name="Input 4 3 3 2 3" xfId="5661"/>
    <cellStyle name="Input 4 3 3 3" xfId="2982"/>
    <cellStyle name="Input 4 3 3 3 2" xfId="3822"/>
    <cellStyle name="Input 4 3 3 3 2 2" xfId="4974"/>
    <cellStyle name="Input 4 3 3 3 3" xfId="4232"/>
    <cellStyle name="Input 4 3 3 4" xfId="3076"/>
    <cellStyle name="Input 4 3 3 4 2" xfId="3916"/>
    <cellStyle name="Input 4 3 3 4 2 2" xfId="4163"/>
    <cellStyle name="Input 4 3 3 4 3" xfId="5048"/>
    <cellStyle name="Input 4 3 3 5" xfId="3156"/>
    <cellStyle name="Input 4 3 3 5 2" xfId="3996"/>
    <cellStyle name="Input 4 3 3 5 2 2" xfId="4083"/>
    <cellStyle name="Input 4 3 3 5 3" xfId="4564"/>
    <cellStyle name="Input 4 3 3 6" xfId="5793"/>
    <cellStyle name="Input 4 3 4" xfId="1808"/>
    <cellStyle name="Input 4 3 4 2" xfId="3317"/>
    <cellStyle name="Input 4 3 4 2 2" xfId="4872"/>
    <cellStyle name="Input 4 3 4 3" xfId="4699"/>
    <cellStyle name="Input 4 3 5" xfId="2723"/>
    <cellStyle name="Input 4 3 5 2" xfId="3563"/>
    <cellStyle name="Input 4 3 5 2 2" xfId="5753"/>
    <cellStyle name="Input 4 3 5 3" xfId="5840"/>
    <cellStyle name="Input 4 3 6" xfId="1461"/>
    <cellStyle name="Input 4 3 6 2" xfId="3212"/>
    <cellStyle name="Input 4 3 6 2 2" xfId="4808"/>
    <cellStyle name="Input 4 3 6 3" xfId="5137"/>
    <cellStyle name="Input 4 3 7" xfId="2744"/>
    <cellStyle name="Input 4 3 7 2" xfId="3584"/>
    <cellStyle name="Input 4 3 7 2 2" xfId="6542"/>
    <cellStyle name="Input 4 3 7 3" xfId="4479"/>
    <cellStyle name="Input 4 3 8" xfId="6114"/>
    <cellStyle name="Input 4 4" xfId="866"/>
    <cellStyle name="Input 4 4 2" xfId="2075"/>
    <cellStyle name="Input 4 4 2 2" xfId="3357"/>
    <cellStyle name="Input 4 4 2 2 2" xfId="5624"/>
    <cellStyle name="Input 4 4 2 3" xfId="5726"/>
    <cellStyle name="Input 4 4 3" xfId="2805"/>
    <cellStyle name="Input 4 4 3 2" xfId="3645"/>
    <cellStyle name="Input 4 4 3 2 2" xfId="6119"/>
    <cellStyle name="Input 4 4 3 3" xfId="4262"/>
    <cellStyle name="Input 4 4 4" xfId="2949"/>
    <cellStyle name="Input 4 4 4 2" xfId="3789"/>
    <cellStyle name="Input 4 4 4 2 2" xfId="4878"/>
    <cellStyle name="Input 4 4 4 3" xfId="5424"/>
    <cellStyle name="Input 4 4 5" xfId="2831"/>
    <cellStyle name="Input 4 4 5 2" xfId="3671"/>
    <cellStyle name="Input 4 4 5 2 2" xfId="6440"/>
    <cellStyle name="Input 4 4 5 3" xfId="4478"/>
    <cellStyle name="Input 4 4 6" xfId="5896"/>
    <cellStyle name="Input 4 5" xfId="2652"/>
    <cellStyle name="Input 4 5 2" xfId="3492"/>
    <cellStyle name="Input 4 5 2 2" xfId="5530"/>
    <cellStyle name="Input 4 5 3" xfId="6428"/>
    <cellStyle name="Input 4 6" xfId="3043"/>
    <cellStyle name="Input 4 6 2" xfId="3883"/>
    <cellStyle name="Input 4 6 2 2" xfId="5665"/>
    <cellStyle name="Input 4 6 3" xfId="5422"/>
    <cellStyle name="Input 4 7" xfId="5014"/>
    <cellStyle name="Input 5" xfId="247"/>
    <cellStyle name="Input 5 2" xfId="478"/>
    <cellStyle name="Input 5 2 2" xfId="743"/>
    <cellStyle name="Input 5 2 2 2" xfId="1275"/>
    <cellStyle name="Input 5 2 2 2 2" xfId="2484"/>
    <cellStyle name="Input 5 2 2 2 2 2" xfId="3426"/>
    <cellStyle name="Input 5 2 2 2 2 2 2" xfId="4758"/>
    <cellStyle name="Input 5 2 2 2 2 3" xfId="5517"/>
    <cellStyle name="Input 5 2 2 2 3" xfId="2939"/>
    <cellStyle name="Input 5 2 2 2 3 2" xfId="3779"/>
    <cellStyle name="Input 5 2 2 2 3 2 2" xfId="5779"/>
    <cellStyle name="Input 5 2 2 2 3 3" xfId="5217"/>
    <cellStyle name="Input 5 2 2 2 4" xfId="3035"/>
    <cellStyle name="Input 5 2 2 2 4 2" xfId="3875"/>
    <cellStyle name="Input 5 2 2 2 4 2 2" xfId="4988"/>
    <cellStyle name="Input 5 2 2 2 4 3" xfId="5391"/>
    <cellStyle name="Input 5 2 2 2 5" xfId="3128"/>
    <cellStyle name="Input 5 2 2 2 5 2" xfId="3968"/>
    <cellStyle name="Input 5 2 2 2 5 2 2" xfId="4111"/>
    <cellStyle name="Input 5 2 2 2 5 3" xfId="4687"/>
    <cellStyle name="Input 5 2 2 2 6" xfId="5440"/>
    <cellStyle name="Input 5 2 2 3" xfId="1425"/>
    <cellStyle name="Input 5 2 2 3 2" xfId="2634"/>
    <cellStyle name="Input 5 2 2 3 2 2" xfId="3486"/>
    <cellStyle name="Input 5 2 2 3 2 2 2" xfId="4677"/>
    <cellStyle name="Input 5 2 2 3 2 3" xfId="6048"/>
    <cellStyle name="Input 5 2 2 3 3" xfId="3011"/>
    <cellStyle name="Input 5 2 2 3 3 2" xfId="3851"/>
    <cellStyle name="Input 5 2 2 3 3 2 2" xfId="5069"/>
    <cellStyle name="Input 5 2 2 3 3 3" xfId="5368"/>
    <cellStyle name="Input 5 2 2 3 4" xfId="3105"/>
    <cellStyle name="Input 5 2 2 3 4 2" xfId="3945"/>
    <cellStyle name="Input 5 2 2 3 4 2 2" xfId="4134"/>
    <cellStyle name="Input 5 2 2 3 4 3" xfId="4421"/>
    <cellStyle name="Input 5 2 2 3 5" xfId="3179"/>
    <cellStyle name="Input 5 2 2 3 5 2" xfId="4019"/>
    <cellStyle name="Input 5 2 2 3 5 2 2" xfId="4060"/>
    <cellStyle name="Input 5 2 2 3 5 3" xfId="5586"/>
    <cellStyle name="Input 5 2 2 3 6" xfId="4957"/>
    <cellStyle name="Input 5 2 2 4" xfId="1952"/>
    <cellStyle name="Input 5 2 2 4 2" xfId="3346"/>
    <cellStyle name="Input 5 2 2 4 2 2" xfId="5500"/>
    <cellStyle name="Input 5 2 2 4 3" xfId="5434"/>
    <cellStyle name="Input 5 2 2 5" xfId="2774"/>
    <cellStyle name="Input 5 2 2 5 2" xfId="3614"/>
    <cellStyle name="Input 5 2 2 5 2 2" xfId="5408"/>
    <cellStyle name="Input 5 2 2 5 3" xfId="5026"/>
    <cellStyle name="Input 5 2 2 6" xfId="2849"/>
    <cellStyle name="Input 5 2 2 6 2" xfId="3689"/>
    <cellStyle name="Input 5 2 2 6 2 2" xfId="6026"/>
    <cellStyle name="Input 5 2 2 6 3" xfId="4772"/>
    <cellStyle name="Input 5 2 2 7" xfId="1518"/>
    <cellStyle name="Input 5 2 2 7 2" xfId="3252"/>
    <cellStyle name="Input 5 2 2 7 2 2" xfId="4561"/>
    <cellStyle name="Input 5 2 2 7 3" xfId="5555"/>
    <cellStyle name="Input 5 2 2 8" xfId="5781"/>
    <cellStyle name="Input 5 2 3" xfId="1010"/>
    <cellStyle name="Input 5 2 3 2" xfId="2219"/>
    <cellStyle name="Input 5 2 3 2 2" xfId="3386"/>
    <cellStyle name="Input 5 2 3 2 2 2" xfId="5453"/>
    <cellStyle name="Input 5 2 3 2 3" xfId="5723"/>
    <cellStyle name="Input 5 2 3 3" xfId="2858"/>
    <cellStyle name="Input 5 2 3 3 2" xfId="3698"/>
    <cellStyle name="Input 5 2 3 3 2 2" xfId="6302"/>
    <cellStyle name="Input 5 2 3 3 3" xfId="4240"/>
    <cellStyle name="Input 5 2 3 4" xfId="2924"/>
    <cellStyle name="Input 5 2 3 4 2" xfId="3764"/>
    <cellStyle name="Input 5 2 3 4 2 2" xfId="6290"/>
    <cellStyle name="Input 5 2 3 4 3" xfId="4588"/>
    <cellStyle name="Input 5 2 3 5" xfId="3023"/>
    <cellStyle name="Input 5 2 3 5 2" xfId="3863"/>
    <cellStyle name="Input 5 2 3 5 2 2" xfId="6348"/>
    <cellStyle name="Input 5 2 3 5 3" xfId="5788"/>
    <cellStyle name="Input 5 2 3 6" xfId="6064"/>
    <cellStyle name="Input 5 2 4" xfId="1385"/>
    <cellStyle name="Input 5 2 4 2" xfId="2594"/>
    <cellStyle name="Input 5 2 4 2 2" xfId="3446"/>
    <cellStyle name="Input 5 2 4 2 2 2" xfId="4881"/>
    <cellStyle name="Input 5 2 4 2 3" xfId="5995"/>
    <cellStyle name="Input 5 2 4 3" xfId="2971"/>
    <cellStyle name="Input 5 2 4 3 2" xfId="3811"/>
    <cellStyle name="Input 5 2 4 3 2 2" xfId="5831"/>
    <cellStyle name="Input 5 2 4 3 3" xfId="5544"/>
    <cellStyle name="Input 5 2 4 4" xfId="3065"/>
    <cellStyle name="Input 5 2 4 4 2" xfId="3905"/>
    <cellStyle name="Input 5 2 4 4 2 2" xfId="4174"/>
    <cellStyle name="Input 5 2 4 4 3" xfId="5542"/>
    <cellStyle name="Input 5 2 4 5" xfId="3147"/>
    <cellStyle name="Input 5 2 4 5 2" xfId="3987"/>
    <cellStyle name="Input 5 2 4 5 2 2" xfId="4092"/>
    <cellStyle name="Input 5 2 4 5 3" xfId="5587"/>
    <cellStyle name="Input 5 2 4 6" xfId="5387"/>
    <cellStyle name="Input 5 2 5" xfId="1687"/>
    <cellStyle name="Input 5 2 5 2" xfId="3306"/>
    <cellStyle name="Input 5 2 5 2 2" xfId="5405"/>
    <cellStyle name="Input 5 2 5 3" xfId="4614"/>
    <cellStyle name="Input 5 2 6" xfId="2690"/>
    <cellStyle name="Input 5 2 6 2" xfId="3530"/>
    <cellStyle name="Input 5 2 6 2 2" xfId="6091"/>
    <cellStyle name="Input 5 2 6 3" xfId="6285"/>
    <cellStyle name="Input 5 2 7" xfId="2808"/>
    <cellStyle name="Input 5 2 7 2" xfId="3648"/>
    <cellStyle name="Input 5 2 7 2 2" xfId="5828"/>
    <cellStyle name="Input 5 2 7 3" xfId="4259"/>
    <cellStyle name="Input 5 2 8" xfId="2952"/>
    <cellStyle name="Input 5 2 8 2" xfId="3792"/>
    <cellStyle name="Input 5 2 8 2 2" xfId="4193"/>
    <cellStyle name="Input 5 2 8 3" xfId="5592"/>
    <cellStyle name="Input 5 2 9" xfId="5300"/>
    <cellStyle name="Input 5 3" xfId="600"/>
    <cellStyle name="Input 5 3 2" xfId="1132"/>
    <cellStyle name="Input 5 3 2 2" xfId="2341"/>
    <cellStyle name="Input 5 3 2 2 2" xfId="3398"/>
    <cellStyle name="Input 5 3 2 2 2 2" xfId="4593"/>
    <cellStyle name="Input 5 3 2 2 3" xfId="4850"/>
    <cellStyle name="Input 5 3 2 3" xfId="2889"/>
    <cellStyle name="Input 5 3 2 3 2" xfId="3729"/>
    <cellStyle name="Input 5 3 2 3 2 2" xfId="6006"/>
    <cellStyle name="Input 5 3 2 3 3" xfId="4342"/>
    <cellStyle name="Input 5 3 2 4" xfId="1522"/>
    <cellStyle name="Input 5 3 2 4 2" xfId="3256"/>
    <cellStyle name="Input 5 3 2 4 2 2" xfId="4683"/>
    <cellStyle name="Input 5 3 2 4 3" xfId="4946"/>
    <cellStyle name="Input 5 3 2 5" xfId="2658"/>
    <cellStyle name="Input 5 3 2 5 2" xfId="3498"/>
    <cellStyle name="Input 5 3 2 5 2 2" xfId="4410"/>
    <cellStyle name="Input 5 3 2 5 3" xfId="6577"/>
    <cellStyle name="Input 5 3 2 6" xfId="6075"/>
    <cellStyle name="Input 5 3 3" xfId="1397"/>
    <cellStyle name="Input 5 3 3 2" xfId="2606"/>
    <cellStyle name="Input 5 3 3 2 2" xfId="3458"/>
    <cellStyle name="Input 5 3 3 2 2 2" xfId="4757"/>
    <cellStyle name="Input 5 3 3 2 3" xfId="4875"/>
    <cellStyle name="Input 5 3 3 3" xfId="2983"/>
    <cellStyle name="Input 5 3 3 3 2" xfId="3823"/>
    <cellStyle name="Input 5 3 3 3 2 2" xfId="6504"/>
    <cellStyle name="Input 5 3 3 3 3" xfId="4231"/>
    <cellStyle name="Input 5 3 3 4" xfId="3077"/>
    <cellStyle name="Input 5 3 3 4 2" xfId="3917"/>
    <cellStyle name="Input 5 3 3 4 2 2" xfId="4162"/>
    <cellStyle name="Input 5 3 3 4 3" xfId="5421"/>
    <cellStyle name="Input 5 3 3 5" xfId="3157"/>
    <cellStyle name="Input 5 3 3 5 2" xfId="3997"/>
    <cellStyle name="Input 5 3 3 5 2 2" xfId="4082"/>
    <cellStyle name="Input 5 3 3 5 3" xfId="4382"/>
    <cellStyle name="Input 5 3 3 6" xfId="5002"/>
    <cellStyle name="Input 5 3 4" xfId="1809"/>
    <cellStyle name="Input 5 3 4 2" xfId="3318"/>
    <cellStyle name="Input 5 3 4 2 2" xfId="4548"/>
    <cellStyle name="Input 5 3 4 3" xfId="5291"/>
    <cellStyle name="Input 5 3 5" xfId="2724"/>
    <cellStyle name="Input 5 3 5 2" xfId="3564"/>
    <cellStyle name="Input 5 3 5 2 2" xfId="4963"/>
    <cellStyle name="Input 5 3 5 3" xfId="6186"/>
    <cellStyle name="Input 5 3 6" xfId="1462"/>
    <cellStyle name="Input 5 3 6 2" xfId="3213"/>
    <cellStyle name="Input 5 3 6 2 2" xfId="4469"/>
    <cellStyle name="Input 5 3 6 3" xfId="5486"/>
    <cellStyle name="Input 5 3 7" xfId="1548"/>
    <cellStyle name="Input 5 3 7 2" xfId="3278"/>
    <cellStyle name="Input 5 3 7 2 2" xfId="5152"/>
    <cellStyle name="Input 5 3 7 3" xfId="5643"/>
    <cellStyle name="Input 5 3 8" xfId="5006"/>
    <cellStyle name="Input 5 4" xfId="867"/>
    <cellStyle name="Input 5 4 2" xfId="2076"/>
    <cellStyle name="Input 5 4 2 2" xfId="3358"/>
    <cellStyle name="Input 5 4 2 2 2" xfId="4836"/>
    <cellStyle name="Input 5 4 2 3" xfId="4935"/>
    <cellStyle name="Input 5 4 3" xfId="2806"/>
    <cellStyle name="Input 5 4 3 2" xfId="3646"/>
    <cellStyle name="Input 5 4 3 2 2" xfId="5016"/>
    <cellStyle name="Input 5 4 3 3" xfId="4261"/>
    <cellStyle name="Input 5 4 4" xfId="2783"/>
    <cellStyle name="Input 5 4 4 2" xfId="3623"/>
    <cellStyle name="Input 5 4 4 2 2" xfId="5230"/>
    <cellStyle name="Input 5 4 4 3" xfId="6488"/>
    <cellStyle name="Input 5 4 5" xfId="2797"/>
    <cellStyle name="Input 5 4 5 2" xfId="3637"/>
    <cellStyle name="Input 5 4 5 2 2" xfId="6420"/>
    <cellStyle name="Input 5 4 5 3" xfId="4551"/>
    <cellStyle name="Input 5 4 6" xfId="6126"/>
    <cellStyle name="Input 5 5" xfId="2811"/>
    <cellStyle name="Input 5 5 2" xfId="3651"/>
    <cellStyle name="Input 5 5 2 2" xfId="6578"/>
    <cellStyle name="Input 5 5 3" xfId="4256"/>
    <cellStyle name="Input 5 6" xfId="2869"/>
    <cellStyle name="Input 5 6 2" xfId="3709"/>
    <cellStyle name="Input 5 6 2 2" xfId="5407"/>
    <cellStyle name="Input 5 6 3" xfId="5331"/>
    <cellStyle name="Input 5 7" xfId="6311"/>
    <cellStyle name="Linked Cell 2" xfId="248"/>
    <cellStyle name="Linked Cell 3" xfId="249"/>
    <cellStyle name="Linked Cell 4" xfId="250"/>
    <cellStyle name="Linked Cell 5" xfId="251"/>
    <cellStyle name="Neutral 2" xfId="252"/>
    <cellStyle name="Neutral 3" xfId="253"/>
    <cellStyle name="Neutral 4" xfId="254"/>
    <cellStyle name="Neutral 5" xfId="255"/>
    <cellStyle name="Normal" xfId="0" builtinId="0"/>
    <cellStyle name="Normal 10" xfId="256"/>
    <cellStyle name="Normal 11" xfId="257"/>
    <cellStyle name="Normal 11 2" xfId="258"/>
    <cellStyle name="Normal 12" xfId="259"/>
    <cellStyle name="Normal 13" xfId="260"/>
    <cellStyle name="Normal 13 2" xfId="433"/>
    <cellStyle name="Normal 13 2 2" xfId="562"/>
    <cellStyle name="Normal 13 2 2 2" xfId="827"/>
    <cellStyle name="Normal 13 2 2 2 2" xfId="1359"/>
    <cellStyle name="Normal 13 2 2 2 2 2" xfId="2568"/>
    <cellStyle name="Normal 13 2 2 2 2 2 2" xfId="10031"/>
    <cellStyle name="Normal 13 2 2 2 2 3" xfId="9117"/>
    <cellStyle name="Normal 13 2 2 2 3" xfId="2036"/>
    <cellStyle name="Normal 13 2 2 2 3 2" xfId="9579"/>
    <cellStyle name="Normal 13 2 2 2 4" xfId="8665"/>
    <cellStyle name="Normal 13 2 2 3" xfId="1094"/>
    <cellStyle name="Normal 13 2 2 3 2" xfId="2303"/>
    <cellStyle name="Normal 13 2 2 3 2 2" xfId="9806"/>
    <cellStyle name="Normal 13 2 2 3 3" xfId="8892"/>
    <cellStyle name="Normal 13 2 2 4" xfId="1771"/>
    <cellStyle name="Normal 13 2 2 4 2" xfId="9354"/>
    <cellStyle name="Normal 13 2 2 5" xfId="8440"/>
    <cellStyle name="Normal 13 2 3" xfId="698"/>
    <cellStyle name="Normal 13 2 3 2" xfId="1230"/>
    <cellStyle name="Normal 13 2 3 2 2" xfId="2439"/>
    <cellStyle name="Normal 13 2 3 2 2 2" xfId="9919"/>
    <cellStyle name="Normal 13 2 3 2 3" xfId="9005"/>
    <cellStyle name="Normal 13 2 3 3" xfId="1907"/>
    <cellStyle name="Normal 13 2 3 3 2" xfId="9467"/>
    <cellStyle name="Normal 13 2 3 4" xfId="8553"/>
    <cellStyle name="Normal 13 2 4" xfId="965"/>
    <cellStyle name="Normal 13 2 4 2" xfId="2174"/>
    <cellStyle name="Normal 13 2 4 2 2" xfId="9694"/>
    <cellStyle name="Normal 13 2 4 3" xfId="8780"/>
    <cellStyle name="Normal 13 2 5" xfId="1642"/>
    <cellStyle name="Normal 13 2 5 2" xfId="9242"/>
    <cellStyle name="Normal 13 2 6" xfId="8328"/>
    <cellStyle name="Normal 14" xfId="261"/>
    <cellStyle name="Normal 14 2" xfId="434"/>
    <cellStyle name="Normal 14 2 2" xfId="563"/>
    <cellStyle name="Normal 14 2 2 2" xfId="828"/>
    <cellStyle name="Normal 14 2 2 2 2" xfId="1360"/>
    <cellStyle name="Normal 14 2 2 2 2 2" xfId="2569"/>
    <cellStyle name="Normal 14 2 2 2 2 2 2" xfId="10032"/>
    <cellStyle name="Normal 14 2 2 2 2 3" xfId="9118"/>
    <cellStyle name="Normal 14 2 2 2 3" xfId="2037"/>
    <cellStyle name="Normal 14 2 2 2 3 2" xfId="9580"/>
    <cellStyle name="Normal 14 2 2 2 4" xfId="8666"/>
    <cellStyle name="Normal 14 2 2 3" xfId="1095"/>
    <cellStyle name="Normal 14 2 2 3 2" xfId="2304"/>
    <cellStyle name="Normal 14 2 2 3 2 2" xfId="9807"/>
    <cellStyle name="Normal 14 2 2 3 3" xfId="8893"/>
    <cellStyle name="Normal 14 2 2 4" xfId="1772"/>
    <cellStyle name="Normal 14 2 2 4 2" xfId="9355"/>
    <cellStyle name="Normal 14 2 2 5" xfId="8441"/>
    <cellStyle name="Normal 14 2 3" xfId="699"/>
    <cellStyle name="Normal 14 2 3 2" xfId="1231"/>
    <cellStyle name="Normal 14 2 3 2 2" xfId="2440"/>
    <cellStyle name="Normal 14 2 3 2 2 2" xfId="9920"/>
    <cellStyle name="Normal 14 2 3 2 3" xfId="9006"/>
    <cellStyle name="Normal 14 2 3 3" xfId="1908"/>
    <cellStyle name="Normal 14 2 3 3 2" xfId="9468"/>
    <cellStyle name="Normal 14 2 3 4" xfId="8554"/>
    <cellStyle name="Normal 14 2 4" xfId="966"/>
    <cellStyle name="Normal 14 2 4 2" xfId="2175"/>
    <cellStyle name="Normal 14 2 4 2 2" xfId="9695"/>
    <cellStyle name="Normal 14 2 4 3" xfId="8781"/>
    <cellStyle name="Normal 14 2 5" xfId="1643"/>
    <cellStyle name="Normal 14 2 5 2" xfId="9243"/>
    <cellStyle name="Normal 14 2 6" xfId="8329"/>
    <cellStyle name="Normal 15" xfId="262"/>
    <cellStyle name="Normal 15 2" xfId="435"/>
    <cellStyle name="Normal 15 2 2" xfId="564"/>
    <cellStyle name="Normal 15 2 2 2" xfId="829"/>
    <cellStyle name="Normal 15 2 2 2 2" xfId="1361"/>
    <cellStyle name="Normal 15 2 2 2 2 2" xfId="2570"/>
    <cellStyle name="Normal 15 2 2 2 2 2 2" xfId="10033"/>
    <cellStyle name="Normal 15 2 2 2 2 3" xfId="9119"/>
    <cellStyle name="Normal 15 2 2 2 3" xfId="2038"/>
    <cellStyle name="Normal 15 2 2 2 3 2" xfId="9581"/>
    <cellStyle name="Normal 15 2 2 2 4" xfId="8667"/>
    <cellStyle name="Normal 15 2 2 3" xfId="1096"/>
    <cellStyle name="Normal 15 2 2 3 2" xfId="2305"/>
    <cellStyle name="Normal 15 2 2 3 2 2" xfId="9808"/>
    <cellStyle name="Normal 15 2 2 3 3" xfId="8894"/>
    <cellStyle name="Normal 15 2 2 4" xfId="1773"/>
    <cellStyle name="Normal 15 2 2 4 2" xfId="9356"/>
    <cellStyle name="Normal 15 2 2 5" xfId="8442"/>
    <cellStyle name="Normal 15 2 3" xfId="700"/>
    <cellStyle name="Normal 15 2 3 2" xfId="1232"/>
    <cellStyle name="Normal 15 2 3 2 2" xfId="2441"/>
    <cellStyle name="Normal 15 2 3 2 2 2" xfId="9921"/>
    <cellStyle name="Normal 15 2 3 2 3" xfId="9007"/>
    <cellStyle name="Normal 15 2 3 3" xfId="1909"/>
    <cellStyle name="Normal 15 2 3 3 2" xfId="9469"/>
    <cellStyle name="Normal 15 2 3 4" xfId="8555"/>
    <cellStyle name="Normal 15 2 4" xfId="967"/>
    <cellStyle name="Normal 15 2 4 2" xfId="2176"/>
    <cellStyle name="Normal 15 2 4 2 2" xfId="9696"/>
    <cellStyle name="Normal 15 2 4 3" xfId="8782"/>
    <cellStyle name="Normal 15 2 5" xfId="1644"/>
    <cellStyle name="Normal 15 2 5 2" xfId="9244"/>
    <cellStyle name="Normal 15 2 6" xfId="8330"/>
    <cellStyle name="Normal 16" xfId="263"/>
    <cellStyle name="Normal 17" xfId="264"/>
    <cellStyle name="Normal 18" xfId="265"/>
    <cellStyle name="Normal 18 2" xfId="266"/>
    <cellStyle name="Normal 18 2 2" xfId="399"/>
    <cellStyle name="Normal 18 2 2 2" xfId="529"/>
    <cellStyle name="Normal 18 2 2 2 2" xfId="794"/>
    <cellStyle name="Normal 18 2 2 2 2 2" xfId="1326"/>
    <cellStyle name="Normal 18 2 2 2 2 2 2" xfId="2535"/>
    <cellStyle name="Normal 18 2 2 2 2 2 2 2" xfId="9998"/>
    <cellStyle name="Normal 18 2 2 2 2 2 3" xfId="9084"/>
    <cellStyle name="Normal 18 2 2 2 2 3" xfId="2003"/>
    <cellStyle name="Normal 18 2 2 2 2 3 2" xfId="9546"/>
    <cellStyle name="Normal 18 2 2 2 2 4" xfId="8632"/>
    <cellStyle name="Normal 18 2 2 2 3" xfId="1061"/>
    <cellStyle name="Normal 18 2 2 2 3 2" xfId="2270"/>
    <cellStyle name="Normal 18 2 2 2 3 2 2" xfId="9773"/>
    <cellStyle name="Normal 18 2 2 2 3 3" xfId="8859"/>
    <cellStyle name="Normal 18 2 2 2 4" xfId="1738"/>
    <cellStyle name="Normal 18 2 2 2 4 2" xfId="9321"/>
    <cellStyle name="Normal 18 2 2 2 5" xfId="8407"/>
    <cellStyle name="Normal 18 2 2 3" xfId="665"/>
    <cellStyle name="Normal 18 2 2 3 2" xfId="1197"/>
    <cellStyle name="Normal 18 2 2 3 2 2" xfId="2406"/>
    <cellStyle name="Normal 18 2 2 3 2 2 2" xfId="9886"/>
    <cellStyle name="Normal 18 2 2 3 2 3" xfId="8972"/>
    <cellStyle name="Normal 18 2 2 3 3" xfId="1874"/>
    <cellStyle name="Normal 18 2 2 3 3 2" xfId="9434"/>
    <cellStyle name="Normal 18 2 2 3 4" xfId="8520"/>
    <cellStyle name="Normal 18 2 2 4" xfId="932"/>
    <cellStyle name="Normal 18 2 2 4 2" xfId="2141"/>
    <cellStyle name="Normal 18 2 2 4 2 2" xfId="9661"/>
    <cellStyle name="Normal 18 2 2 4 3" xfId="8747"/>
    <cellStyle name="Normal 18 2 2 5" xfId="1608"/>
    <cellStyle name="Normal 18 2 2 5 2" xfId="9209"/>
    <cellStyle name="Normal 18 2 2 6" xfId="8295"/>
    <cellStyle name="Normal 18 2 3" xfId="472"/>
    <cellStyle name="Normal 18 2 3 2" xfId="737"/>
    <cellStyle name="Normal 18 2 3 2 2" xfId="1269"/>
    <cellStyle name="Normal 18 2 3 2 2 2" xfId="2478"/>
    <cellStyle name="Normal 18 2 3 2 2 2 2" xfId="9947"/>
    <cellStyle name="Normal 18 2 3 2 2 3" xfId="9033"/>
    <cellStyle name="Normal 18 2 3 2 3" xfId="1946"/>
    <cellStyle name="Normal 18 2 3 2 3 2" xfId="9495"/>
    <cellStyle name="Normal 18 2 3 2 4" xfId="8581"/>
    <cellStyle name="Normal 18 2 3 3" xfId="1004"/>
    <cellStyle name="Normal 18 2 3 3 2" xfId="2213"/>
    <cellStyle name="Normal 18 2 3 3 2 2" xfId="9722"/>
    <cellStyle name="Normal 18 2 3 3 3" xfId="8808"/>
    <cellStyle name="Normal 18 2 3 4" xfId="1681"/>
    <cellStyle name="Normal 18 2 3 4 2" xfId="9270"/>
    <cellStyle name="Normal 18 2 3 5" xfId="8356"/>
    <cellStyle name="Normal 18 2 4" xfId="602"/>
    <cellStyle name="Normal 18 2 4 2" xfId="1134"/>
    <cellStyle name="Normal 18 2 4 2 2" xfId="2343"/>
    <cellStyle name="Normal 18 2 4 2 2 2" xfId="9835"/>
    <cellStyle name="Normal 18 2 4 2 3" xfId="8921"/>
    <cellStyle name="Normal 18 2 4 3" xfId="1811"/>
    <cellStyle name="Normal 18 2 4 3 2" xfId="9383"/>
    <cellStyle name="Normal 18 2 4 4" xfId="8469"/>
    <cellStyle name="Normal 18 2 5" xfId="869"/>
    <cellStyle name="Normal 18 2 5 2" xfId="2078"/>
    <cellStyle name="Normal 18 2 5 2 2" xfId="9610"/>
    <cellStyle name="Normal 18 2 5 3" xfId="8696"/>
    <cellStyle name="Normal 18 2 6" xfId="1535"/>
    <cellStyle name="Normal 18 2 6 2" xfId="9158"/>
    <cellStyle name="Normal 18 2 7" xfId="8244"/>
    <cellStyle name="Normal 18 3" xfId="398"/>
    <cellStyle name="Normal 18 3 2" xfId="528"/>
    <cellStyle name="Normal 18 3 2 2" xfId="793"/>
    <cellStyle name="Normal 18 3 2 2 2" xfId="1325"/>
    <cellStyle name="Normal 18 3 2 2 2 2" xfId="2534"/>
    <cellStyle name="Normal 18 3 2 2 2 2 2" xfId="9997"/>
    <cellStyle name="Normal 18 3 2 2 2 3" xfId="9083"/>
    <cellStyle name="Normal 18 3 2 2 3" xfId="2002"/>
    <cellStyle name="Normal 18 3 2 2 3 2" xfId="9545"/>
    <cellStyle name="Normal 18 3 2 2 4" xfId="8631"/>
    <cellStyle name="Normal 18 3 2 3" xfId="1060"/>
    <cellStyle name="Normal 18 3 2 3 2" xfId="2269"/>
    <cellStyle name="Normal 18 3 2 3 2 2" xfId="9772"/>
    <cellStyle name="Normal 18 3 2 3 3" xfId="8858"/>
    <cellStyle name="Normal 18 3 2 4" xfId="1737"/>
    <cellStyle name="Normal 18 3 2 4 2" xfId="9320"/>
    <cellStyle name="Normal 18 3 2 5" xfId="8406"/>
    <cellStyle name="Normal 18 3 3" xfId="664"/>
    <cellStyle name="Normal 18 3 3 2" xfId="1196"/>
    <cellStyle name="Normal 18 3 3 2 2" xfId="2405"/>
    <cellStyle name="Normal 18 3 3 2 2 2" xfId="9885"/>
    <cellStyle name="Normal 18 3 3 2 3" xfId="8971"/>
    <cellStyle name="Normal 18 3 3 3" xfId="1873"/>
    <cellStyle name="Normal 18 3 3 3 2" xfId="9433"/>
    <cellStyle name="Normal 18 3 3 4" xfId="8519"/>
    <cellStyle name="Normal 18 3 4" xfId="931"/>
    <cellStyle name="Normal 18 3 4 2" xfId="2140"/>
    <cellStyle name="Normal 18 3 4 2 2" xfId="9660"/>
    <cellStyle name="Normal 18 3 4 3" xfId="8746"/>
    <cellStyle name="Normal 18 3 5" xfId="1607"/>
    <cellStyle name="Normal 18 3 5 2" xfId="9208"/>
    <cellStyle name="Normal 18 3 6" xfId="8294"/>
    <cellStyle name="Normal 18 4" xfId="471"/>
    <cellStyle name="Normal 18 4 2" xfId="736"/>
    <cellStyle name="Normal 18 4 2 2" xfId="1268"/>
    <cellStyle name="Normal 18 4 2 2 2" xfId="2477"/>
    <cellStyle name="Normal 18 4 2 2 2 2" xfId="9946"/>
    <cellStyle name="Normal 18 4 2 2 3" xfId="9032"/>
    <cellStyle name="Normal 18 4 2 3" xfId="1945"/>
    <cellStyle name="Normal 18 4 2 3 2" xfId="9494"/>
    <cellStyle name="Normal 18 4 2 4" xfId="8580"/>
    <cellStyle name="Normal 18 4 3" xfId="1003"/>
    <cellStyle name="Normal 18 4 3 2" xfId="2212"/>
    <cellStyle name="Normal 18 4 3 2 2" xfId="9721"/>
    <cellStyle name="Normal 18 4 3 3" xfId="8807"/>
    <cellStyle name="Normal 18 4 4" xfId="1680"/>
    <cellStyle name="Normal 18 4 4 2" xfId="9269"/>
    <cellStyle name="Normal 18 4 5" xfId="8355"/>
    <cellStyle name="Normal 18 5" xfId="601"/>
    <cellStyle name="Normal 18 5 2" xfId="1133"/>
    <cellStyle name="Normal 18 5 2 2" xfId="2342"/>
    <cellStyle name="Normal 18 5 2 2 2" xfId="9834"/>
    <cellStyle name="Normal 18 5 2 3" xfId="8920"/>
    <cellStyle name="Normal 18 5 3" xfId="1810"/>
    <cellStyle name="Normal 18 5 3 2" xfId="9382"/>
    <cellStyle name="Normal 18 5 4" xfId="8468"/>
    <cellStyle name="Normal 18 6" xfId="868"/>
    <cellStyle name="Normal 18 6 2" xfId="2077"/>
    <cellStyle name="Normal 18 6 2 2" xfId="9609"/>
    <cellStyle name="Normal 18 6 3" xfId="8695"/>
    <cellStyle name="Normal 18 7" xfId="1534"/>
    <cellStyle name="Normal 18 7 2" xfId="9157"/>
    <cellStyle name="Normal 18 8" xfId="8243"/>
    <cellStyle name="Normal 19" xfId="267"/>
    <cellStyle name="Normal 2" xfId="6"/>
    <cellStyle name="Normal 2 2" xfId="268"/>
    <cellStyle name="Normal 2 2 10" xfId="269"/>
    <cellStyle name="Normal 2 2 11" xfId="270"/>
    <cellStyle name="Normal 2 2 12" xfId="271"/>
    <cellStyle name="Normal 2 2 13" xfId="272"/>
    <cellStyle name="Normal 2 2 14" xfId="273"/>
    <cellStyle name="Normal 2 2 15" xfId="274"/>
    <cellStyle name="Normal 2 2 16" xfId="275"/>
    <cellStyle name="Normal 2 2 17" xfId="276"/>
    <cellStyle name="Normal 2 2 18" xfId="277"/>
    <cellStyle name="Normal 2 2 19" xfId="278"/>
    <cellStyle name="Normal 2 2 2" xfId="279"/>
    <cellStyle name="Normal 2 2 20" xfId="280"/>
    <cellStyle name="Normal 2 2 21" xfId="281"/>
    <cellStyle name="Normal 2 2 22" xfId="282"/>
    <cellStyle name="Normal 2 2 23" xfId="400"/>
    <cellStyle name="Normal 2 2 23 2" xfId="530"/>
    <cellStyle name="Normal 2 2 23 2 2" xfId="795"/>
    <cellStyle name="Normal 2 2 23 2 2 2" xfId="1327"/>
    <cellStyle name="Normal 2 2 23 2 2 2 2" xfId="2536"/>
    <cellStyle name="Normal 2 2 23 2 2 2 2 2" xfId="9999"/>
    <cellStyle name="Normal 2 2 23 2 2 2 3" xfId="9085"/>
    <cellStyle name="Normal 2 2 23 2 2 3" xfId="2004"/>
    <cellStyle name="Normal 2 2 23 2 2 3 2" xfId="9547"/>
    <cellStyle name="Normal 2 2 23 2 2 4" xfId="8633"/>
    <cellStyle name="Normal 2 2 23 2 3" xfId="1062"/>
    <cellStyle name="Normal 2 2 23 2 3 2" xfId="2271"/>
    <cellStyle name="Normal 2 2 23 2 3 2 2" xfId="9774"/>
    <cellStyle name="Normal 2 2 23 2 3 3" xfId="8860"/>
    <cellStyle name="Normal 2 2 23 2 4" xfId="1739"/>
    <cellStyle name="Normal 2 2 23 2 4 2" xfId="9322"/>
    <cellStyle name="Normal 2 2 23 2 5" xfId="8408"/>
    <cellStyle name="Normal 2 2 23 3" xfId="666"/>
    <cellStyle name="Normal 2 2 23 3 2" xfId="1198"/>
    <cellStyle name="Normal 2 2 23 3 2 2" xfId="2407"/>
    <cellStyle name="Normal 2 2 23 3 2 2 2" xfId="9887"/>
    <cellStyle name="Normal 2 2 23 3 2 3" xfId="8973"/>
    <cellStyle name="Normal 2 2 23 3 3" xfId="1875"/>
    <cellStyle name="Normal 2 2 23 3 3 2" xfId="9435"/>
    <cellStyle name="Normal 2 2 23 3 4" xfId="8521"/>
    <cellStyle name="Normal 2 2 23 4" xfId="933"/>
    <cellStyle name="Normal 2 2 23 4 2" xfId="2142"/>
    <cellStyle name="Normal 2 2 23 4 2 2" xfId="9662"/>
    <cellStyle name="Normal 2 2 23 4 3" xfId="8748"/>
    <cellStyle name="Normal 2 2 23 5" xfId="1609"/>
    <cellStyle name="Normal 2 2 23 5 2" xfId="9210"/>
    <cellStyle name="Normal 2 2 23 6" xfId="8296"/>
    <cellStyle name="Normal 2 2 24" xfId="473"/>
    <cellStyle name="Normal 2 2 24 2" xfId="738"/>
    <cellStyle name="Normal 2 2 24 2 2" xfId="1270"/>
    <cellStyle name="Normal 2 2 24 2 2 2" xfId="2479"/>
    <cellStyle name="Normal 2 2 24 2 2 2 2" xfId="9948"/>
    <cellStyle name="Normal 2 2 24 2 2 3" xfId="9034"/>
    <cellStyle name="Normal 2 2 24 2 3" xfId="1947"/>
    <cellStyle name="Normal 2 2 24 2 3 2" xfId="9496"/>
    <cellStyle name="Normal 2 2 24 2 4" xfId="8582"/>
    <cellStyle name="Normal 2 2 24 3" xfId="1005"/>
    <cellStyle name="Normal 2 2 24 3 2" xfId="2214"/>
    <cellStyle name="Normal 2 2 24 3 2 2" xfId="9723"/>
    <cellStyle name="Normal 2 2 24 3 3" xfId="8809"/>
    <cellStyle name="Normal 2 2 24 4" xfId="1682"/>
    <cellStyle name="Normal 2 2 24 4 2" xfId="9271"/>
    <cellStyle name="Normal 2 2 24 5" xfId="8357"/>
    <cellStyle name="Normal 2 2 25" xfId="603"/>
    <cellStyle name="Normal 2 2 25 2" xfId="1135"/>
    <cellStyle name="Normal 2 2 25 2 2" xfId="2344"/>
    <cellStyle name="Normal 2 2 25 2 2 2" xfId="9836"/>
    <cellStyle name="Normal 2 2 25 2 3" xfId="8922"/>
    <cellStyle name="Normal 2 2 25 3" xfId="1812"/>
    <cellStyle name="Normal 2 2 25 3 2" xfId="9384"/>
    <cellStyle name="Normal 2 2 25 4" xfId="8470"/>
    <cellStyle name="Normal 2 2 26" xfId="870"/>
    <cellStyle name="Normal 2 2 26 2" xfId="2079"/>
    <cellStyle name="Normal 2 2 26 2 2" xfId="9611"/>
    <cellStyle name="Normal 2 2 26 3" xfId="8697"/>
    <cellStyle name="Normal 2 2 27" xfId="1432"/>
    <cellStyle name="Normal 2 2 27 2" xfId="2641"/>
    <cellStyle name="Normal 2 2 27 2 2" xfId="10041"/>
    <cellStyle name="Normal 2 2 27 3" xfId="9127"/>
    <cellStyle name="Normal 2 2 28" xfId="1436"/>
    <cellStyle name="Normal 2 2 28 2" xfId="2646"/>
    <cellStyle name="Normal 2 2 28 2 2" xfId="10045"/>
    <cellStyle name="Normal 2 2 28 3" xfId="9131"/>
    <cellStyle name="Normal 2 2 29" xfId="1537"/>
    <cellStyle name="Normal 2 2 29 2" xfId="9159"/>
    <cellStyle name="Normal 2 2 3" xfId="283"/>
    <cellStyle name="Normal 2 2 30" xfId="8245"/>
    <cellStyle name="Normal 2 2 4" xfId="284"/>
    <cellStyle name="Normal 2 2 5" xfId="285"/>
    <cellStyle name="Normal 2 2 6" xfId="286"/>
    <cellStyle name="Normal 2 2 7" xfId="287"/>
    <cellStyle name="Normal 2 2 8" xfId="288"/>
    <cellStyle name="Normal 2 2 9" xfId="289"/>
    <cellStyle name="Normal 2 2_32_Santee_May09 (2)" xfId="290"/>
    <cellStyle name="Normal 2 3" xfId="291"/>
    <cellStyle name="Normal 2 3 2" xfId="292"/>
    <cellStyle name="Normal 2_Special Ed P-2" xfId="293"/>
    <cellStyle name="Normal 20" xfId="294"/>
    <cellStyle name="Normal 21" xfId="295"/>
    <cellStyle name="Normal 22" xfId="296"/>
    <cellStyle name="Normal 22 2" xfId="401"/>
    <cellStyle name="Normal 22 2 2" xfId="531"/>
    <cellStyle name="Normal 22 2 2 2" xfId="796"/>
    <cellStyle name="Normal 22 2 2 2 2" xfId="1328"/>
    <cellStyle name="Normal 22 2 2 2 2 2" xfId="2537"/>
    <cellStyle name="Normal 22 2 2 2 2 2 2" xfId="10000"/>
    <cellStyle name="Normal 22 2 2 2 2 3" xfId="9086"/>
    <cellStyle name="Normal 22 2 2 2 3" xfId="2005"/>
    <cellStyle name="Normal 22 2 2 2 3 2" xfId="9548"/>
    <cellStyle name="Normal 22 2 2 2 4" xfId="8634"/>
    <cellStyle name="Normal 22 2 2 3" xfId="1063"/>
    <cellStyle name="Normal 22 2 2 3 2" xfId="2272"/>
    <cellStyle name="Normal 22 2 2 3 2 2" xfId="9775"/>
    <cellStyle name="Normal 22 2 2 3 3" xfId="8861"/>
    <cellStyle name="Normal 22 2 2 4" xfId="1740"/>
    <cellStyle name="Normal 22 2 2 4 2" xfId="9323"/>
    <cellStyle name="Normal 22 2 2 5" xfId="8409"/>
    <cellStyle name="Normal 22 2 3" xfId="667"/>
    <cellStyle name="Normal 22 2 3 2" xfId="1199"/>
    <cellStyle name="Normal 22 2 3 2 2" xfId="2408"/>
    <cellStyle name="Normal 22 2 3 2 2 2" xfId="9888"/>
    <cellStyle name="Normal 22 2 3 2 3" xfId="8974"/>
    <cellStyle name="Normal 22 2 3 3" xfId="1876"/>
    <cellStyle name="Normal 22 2 3 3 2" xfId="9436"/>
    <cellStyle name="Normal 22 2 3 4" xfId="8522"/>
    <cellStyle name="Normal 22 2 4" xfId="934"/>
    <cellStyle name="Normal 22 2 4 2" xfId="2143"/>
    <cellStyle name="Normal 22 2 4 2 2" xfId="9663"/>
    <cellStyle name="Normal 22 2 4 3" xfId="8749"/>
    <cellStyle name="Normal 22 2 5" xfId="1610"/>
    <cellStyle name="Normal 22 2 5 2" xfId="9211"/>
    <cellStyle name="Normal 22 2 6" xfId="8297"/>
    <cellStyle name="Normal 22 3" xfId="480"/>
    <cellStyle name="Normal 22 3 2" xfId="745"/>
    <cellStyle name="Normal 22 3 2 2" xfId="1277"/>
    <cellStyle name="Normal 22 3 2 2 2" xfId="2486"/>
    <cellStyle name="Normal 22 3 2 2 2 2" xfId="9949"/>
    <cellStyle name="Normal 22 3 2 2 3" xfId="9035"/>
    <cellStyle name="Normal 22 3 2 3" xfId="1954"/>
    <cellStyle name="Normal 22 3 2 3 2" xfId="9497"/>
    <cellStyle name="Normal 22 3 2 4" xfId="8583"/>
    <cellStyle name="Normal 22 3 3" xfId="1012"/>
    <cellStyle name="Normal 22 3 3 2" xfId="2221"/>
    <cellStyle name="Normal 22 3 3 2 2" xfId="9724"/>
    <cellStyle name="Normal 22 3 3 3" xfId="8810"/>
    <cellStyle name="Normal 22 3 4" xfId="1689"/>
    <cellStyle name="Normal 22 3 4 2" xfId="9272"/>
    <cellStyle name="Normal 22 3 5" xfId="8358"/>
    <cellStyle name="Normal 22 4" xfId="604"/>
    <cellStyle name="Normal 22 4 2" xfId="1136"/>
    <cellStyle name="Normal 22 4 2 2" xfId="2345"/>
    <cellStyle name="Normal 22 4 2 2 2" xfId="9837"/>
    <cellStyle name="Normal 22 4 2 3" xfId="8923"/>
    <cellStyle name="Normal 22 4 3" xfId="1813"/>
    <cellStyle name="Normal 22 4 3 2" xfId="9385"/>
    <cellStyle name="Normal 22 4 4" xfId="8471"/>
    <cellStyle name="Normal 22 5" xfId="871"/>
    <cellStyle name="Normal 22 5 2" xfId="2080"/>
    <cellStyle name="Normal 22 5 2 2" xfId="9612"/>
    <cellStyle name="Normal 22 5 3" xfId="8698"/>
    <cellStyle name="Normal 22 6" xfId="1545"/>
    <cellStyle name="Normal 22 6 2" xfId="9160"/>
    <cellStyle name="Normal 22 7" xfId="8246"/>
    <cellStyle name="Normal 23" xfId="297"/>
    <cellStyle name="Normal 24" xfId="298"/>
    <cellStyle name="Normal 25" xfId="299"/>
    <cellStyle name="Normal 26" xfId="300"/>
    <cellStyle name="Normal 27" xfId="301"/>
    <cellStyle name="Normal 28" xfId="302"/>
    <cellStyle name="Normal 29" xfId="303"/>
    <cellStyle name="Normal 3" xfId="7"/>
    <cellStyle name="Normal 3 2" xfId="378"/>
    <cellStyle name="Normal 3 2 2" xfId="508"/>
    <cellStyle name="Normal 3 2 2 2" xfId="773"/>
    <cellStyle name="Normal 3 2 2 2 2" xfId="1305"/>
    <cellStyle name="Normal 3 2 2 2 2 2" xfId="2514"/>
    <cellStyle name="Normal 3 2 2 2 2 2 2" xfId="9977"/>
    <cellStyle name="Normal 3 2 2 2 2 3" xfId="9063"/>
    <cellStyle name="Normal 3 2 2 2 3" xfId="1982"/>
    <cellStyle name="Normal 3 2 2 2 3 2" xfId="9525"/>
    <cellStyle name="Normal 3 2 2 2 4" xfId="8611"/>
    <cellStyle name="Normal 3 2 2 3" xfId="1040"/>
    <cellStyle name="Normal 3 2 2 3 2" xfId="2249"/>
    <cellStyle name="Normal 3 2 2 3 2 2" xfId="9752"/>
    <cellStyle name="Normal 3 2 2 3 3" xfId="8838"/>
    <cellStyle name="Normal 3 2 2 4" xfId="1717"/>
    <cellStyle name="Normal 3 2 2 4 2" xfId="9300"/>
    <cellStyle name="Normal 3 2 2 5" xfId="8386"/>
    <cellStyle name="Normal 3 2 3" xfId="644"/>
    <cellStyle name="Normal 3 2 3 2" xfId="1176"/>
    <cellStyle name="Normal 3 2 3 2 2" xfId="2385"/>
    <cellStyle name="Normal 3 2 3 2 2 2" xfId="9865"/>
    <cellStyle name="Normal 3 2 3 2 3" xfId="8951"/>
    <cellStyle name="Normal 3 2 3 3" xfId="1853"/>
    <cellStyle name="Normal 3 2 3 3 2" xfId="9413"/>
    <cellStyle name="Normal 3 2 3 4" xfId="8499"/>
    <cellStyle name="Normal 3 2 4" xfId="911"/>
    <cellStyle name="Normal 3 2 4 2" xfId="2120"/>
    <cellStyle name="Normal 3 2 4 2 2" xfId="9640"/>
    <cellStyle name="Normal 3 2 4 3" xfId="8726"/>
    <cellStyle name="Normal 3 2 5" xfId="1587"/>
    <cellStyle name="Normal 3 2 5 2" xfId="9188"/>
    <cellStyle name="Normal 3 2 6" xfId="8274"/>
    <cellStyle name="Normal 3 3" xfId="440"/>
    <cellStyle name="Normal 3 3 2" xfId="705"/>
    <cellStyle name="Normal 3 3 2 2" xfId="1237"/>
    <cellStyle name="Normal 3 3 2 2 2" xfId="2446"/>
    <cellStyle name="Normal 3 3 2 2 2 2" xfId="9926"/>
    <cellStyle name="Normal 3 3 2 2 3" xfId="9012"/>
    <cellStyle name="Normal 3 3 2 3" xfId="1914"/>
    <cellStyle name="Normal 3 3 2 3 2" xfId="9474"/>
    <cellStyle name="Normal 3 3 2 4" xfId="8560"/>
    <cellStyle name="Normal 3 3 3" xfId="972"/>
    <cellStyle name="Normal 3 3 3 2" xfId="2181"/>
    <cellStyle name="Normal 3 3 3 2 2" xfId="9701"/>
    <cellStyle name="Normal 3 3 3 3" xfId="8787"/>
    <cellStyle name="Normal 3 3 4" xfId="1649"/>
    <cellStyle name="Normal 3 3 4 2" xfId="9249"/>
    <cellStyle name="Normal 3 3 5" xfId="8335"/>
    <cellStyle name="Normal 3 4" xfId="573"/>
    <cellStyle name="Normal 3 4 2" xfId="1105"/>
    <cellStyle name="Normal 3 4 2 2" xfId="2314"/>
    <cellStyle name="Normal 3 4 2 2 2" xfId="9814"/>
    <cellStyle name="Normal 3 4 2 3" xfId="8900"/>
    <cellStyle name="Normal 3 4 3" xfId="1782"/>
    <cellStyle name="Normal 3 4 3 2" xfId="9362"/>
    <cellStyle name="Normal 3 4 4" xfId="8448"/>
    <cellStyle name="Normal 3 5" xfId="840"/>
    <cellStyle name="Normal 3 5 2" xfId="2049"/>
    <cellStyle name="Normal 3 5 2 2" xfId="9589"/>
    <cellStyle name="Normal 3 5 3" xfId="8675"/>
    <cellStyle name="Normal 3 6" xfId="1433"/>
    <cellStyle name="Normal 3 6 2" xfId="2643"/>
    <cellStyle name="Normal 3 6 2 2" xfId="10042"/>
    <cellStyle name="Normal 3 6 3" xfId="9128"/>
    <cellStyle name="Normal 3 7" xfId="1443"/>
    <cellStyle name="Normal 3 7 2" xfId="9137"/>
    <cellStyle name="Normal 3 8" xfId="17"/>
    <cellStyle name="Normal 3 8 2" xfId="8223"/>
    <cellStyle name="Normal 30" xfId="304"/>
    <cellStyle name="Normal 31" xfId="305"/>
    <cellStyle name="Normal 32" xfId="306"/>
    <cellStyle name="Normal 32 2" xfId="402"/>
    <cellStyle name="Normal 32 2 2" xfId="532"/>
    <cellStyle name="Normal 32 2 2 2" xfId="797"/>
    <cellStyle name="Normal 32 2 2 2 2" xfId="1329"/>
    <cellStyle name="Normal 32 2 2 2 2 2" xfId="2538"/>
    <cellStyle name="Normal 32 2 2 2 2 2 2" xfId="10001"/>
    <cellStyle name="Normal 32 2 2 2 2 3" xfId="9087"/>
    <cellStyle name="Normal 32 2 2 2 3" xfId="2006"/>
    <cellStyle name="Normal 32 2 2 2 3 2" xfId="9549"/>
    <cellStyle name="Normal 32 2 2 2 4" xfId="8635"/>
    <cellStyle name="Normal 32 2 2 3" xfId="1064"/>
    <cellStyle name="Normal 32 2 2 3 2" xfId="2273"/>
    <cellStyle name="Normal 32 2 2 3 2 2" xfId="9776"/>
    <cellStyle name="Normal 32 2 2 3 3" xfId="8862"/>
    <cellStyle name="Normal 32 2 2 4" xfId="1741"/>
    <cellStyle name="Normal 32 2 2 4 2" xfId="9324"/>
    <cellStyle name="Normal 32 2 2 5" xfId="8410"/>
    <cellStyle name="Normal 32 2 3" xfId="668"/>
    <cellStyle name="Normal 32 2 3 2" xfId="1200"/>
    <cellStyle name="Normal 32 2 3 2 2" xfId="2409"/>
    <cellStyle name="Normal 32 2 3 2 2 2" xfId="9889"/>
    <cellStyle name="Normal 32 2 3 2 3" xfId="8975"/>
    <cellStyle name="Normal 32 2 3 3" xfId="1877"/>
    <cellStyle name="Normal 32 2 3 3 2" xfId="9437"/>
    <cellStyle name="Normal 32 2 3 4" xfId="8523"/>
    <cellStyle name="Normal 32 2 4" xfId="935"/>
    <cellStyle name="Normal 32 2 4 2" xfId="2144"/>
    <cellStyle name="Normal 32 2 4 2 2" xfId="9664"/>
    <cellStyle name="Normal 32 2 4 3" xfId="8750"/>
    <cellStyle name="Normal 32 2 5" xfId="1611"/>
    <cellStyle name="Normal 32 2 5 2" xfId="9212"/>
    <cellStyle name="Normal 32 2 6" xfId="8298"/>
    <cellStyle name="Normal 32 3" xfId="481"/>
    <cellStyle name="Normal 32 3 2" xfId="746"/>
    <cellStyle name="Normal 32 3 2 2" xfId="1278"/>
    <cellStyle name="Normal 32 3 2 2 2" xfId="2487"/>
    <cellStyle name="Normal 32 3 2 2 2 2" xfId="9950"/>
    <cellStyle name="Normal 32 3 2 2 3" xfId="9036"/>
    <cellStyle name="Normal 32 3 2 3" xfId="1955"/>
    <cellStyle name="Normal 32 3 2 3 2" xfId="9498"/>
    <cellStyle name="Normal 32 3 2 4" xfId="8584"/>
    <cellStyle name="Normal 32 3 3" xfId="1013"/>
    <cellStyle name="Normal 32 3 3 2" xfId="2222"/>
    <cellStyle name="Normal 32 3 3 2 2" xfId="9725"/>
    <cellStyle name="Normal 32 3 3 3" xfId="8811"/>
    <cellStyle name="Normal 32 3 4" xfId="1690"/>
    <cellStyle name="Normal 32 3 4 2" xfId="9273"/>
    <cellStyle name="Normal 32 3 5" xfId="8359"/>
    <cellStyle name="Normal 32 4" xfId="605"/>
    <cellStyle name="Normal 32 4 2" xfId="1137"/>
    <cellStyle name="Normal 32 4 2 2" xfId="2346"/>
    <cellStyle name="Normal 32 4 2 2 2" xfId="9838"/>
    <cellStyle name="Normal 32 4 2 3" xfId="8924"/>
    <cellStyle name="Normal 32 4 3" xfId="1814"/>
    <cellStyle name="Normal 32 4 3 2" xfId="9386"/>
    <cellStyle name="Normal 32 4 4" xfId="8472"/>
    <cellStyle name="Normal 32 5" xfId="872"/>
    <cellStyle name="Normal 32 5 2" xfId="2081"/>
    <cellStyle name="Normal 32 5 2 2" xfId="9613"/>
    <cellStyle name="Normal 32 5 3" xfId="8699"/>
    <cellStyle name="Normal 32 6" xfId="1550"/>
    <cellStyle name="Normal 32 6 2" xfId="9161"/>
    <cellStyle name="Normal 32 7" xfId="8247"/>
    <cellStyle name="Normal 33" xfId="307"/>
    <cellStyle name="Normal 33 2" xfId="308"/>
    <cellStyle name="Normal 34" xfId="309"/>
    <cellStyle name="Normal 35" xfId="310"/>
    <cellStyle name="Normal 36" xfId="311"/>
    <cellStyle name="Normal 37" xfId="312"/>
    <cellStyle name="Normal 37 2" xfId="403"/>
    <cellStyle name="Normal 37 2 2" xfId="533"/>
    <cellStyle name="Normal 37 2 2 2" xfId="798"/>
    <cellStyle name="Normal 37 2 2 2 2" xfId="1330"/>
    <cellStyle name="Normal 37 2 2 2 2 2" xfId="2539"/>
    <cellStyle name="Normal 37 2 2 2 2 2 2" xfId="10002"/>
    <cellStyle name="Normal 37 2 2 2 2 3" xfId="9088"/>
    <cellStyle name="Normal 37 2 2 2 3" xfId="2007"/>
    <cellStyle name="Normal 37 2 2 2 3 2" xfId="9550"/>
    <cellStyle name="Normal 37 2 2 2 4" xfId="8636"/>
    <cellStyle name="Normal 37 2 2 3" xfId="1065"/>
    <cellStyle name="Normal 37 2 2 3 2" xfId="2274"/>
    <cellStyle name="Normal 37 2 2 3 2 2" xfId="9777"/>
    <cellStyle name="Normal 37 2 2 3 3" xfId="8863"/>
    <cellStyle name="Normal 37 2 2 4" xfId="1742"/>
    <cellStyle name="Normal 37 2 2 4 2" xfId="9325"/>
    <cellStyle name="Normal 37 2 2 5" xfId="8411"/>
    <cellStyle name="Normal 37 2 3" xfId="669"/>
    <cellStyle name="Normal 37 2 3 2" xfId="1201"/>
    <cellStyle name="Normal 37 2 3 2 2" xfId="2410"/>
    <cellStyle name="Normal 37 2 3 2 2 2" xfId="9890"/>
    <cellStyle name="Normal 37 2 3 2 3" xfId="8976"/>
    <cellStyle name="Normal 37 2 3 3" xfId="1878"/>
    <cellStyle name="Normal 37 2 3 3 2" xfId="9438"/>
    <cellStyle name="Normal 37 2 3 4" xfId="8524"/>
    <cellStyle name="Normal 37 2 4" xfId="936"/>
    <cellStyle name="Normal 37 2 4 2" xfId="2145"/>
    <cellStyle name="Normal 37 2 4 2 2" xfId="9665"/>
    <cellStyle name="Normal 37 2 4 3" xfId="8751"/>
    <cellStyle name="Normal 37 2 5" xfId="1612"/>
    <cellStyle name="Normal 37 2 5 2" xfId="9213"/>
    <cellStyle name="Normal 37 2 6" xfId="8299"/>
    <cellStyle name="Normal 37 3" xfId="482"/>
    <cellStyle name="Normal 37 3 2" xfId="747"/>
    <cellStyle name="Normal 37 3 2 2" xfId="1279"/>
    <cellStyle name="Normal 37 3 2 2 2" xfId="2488"/>
    <cellStyle name="Normal 37 3 2 2 2 2" xfId="9951"/>
    <cellStyle name="Normal 37 3 2 2 3" xfId="9037"/>
    <cellStyle name="Normal 37 3 2 3" xfId="1956"/>
    <cellStyle name="Normal 37 3 2 3 2" xfId="9499"/>
    <cellStyle name="Normal 37 3 2 4" xfId="8585"/>
    <cellStyle name="Normal 37 3 3" xfId="1014"/>
    <cellStyle name="Normal 37 3 3 2" xfId="2223"/>
    <cellStyle name="Normal 37 3 3 2 2" xfId="9726"/>
    <cellStyle name="Normal 37 3 3 3" xfId="8812"/>
    <cellStyle name="Normal 37 3 4" xfId="1691"/>
    <cellStyle name="Normal 37 3 4 2" xfId="9274"/>
    <cellStyle name="Normal 37 3 5" xfId="8360"/>
    <cellStyle name="Normal 37 4" xfId="606"/>
    <cellStyle name="Normal 37 4 2" xfId="1138"/>
    <cellStyle name="Normal 37 4 2 2" xfId="2347"/>
    <cellStyle name="Normal 37 4 2 2 2" xfId="9839"/>
    <cellStyle name="Normal 37 4 2 3" xfId="8925"/>
    <cellStyle name="Normal 37 4 3" xfId="1815"/>
    <cellStyle name="Normal 37 4 3 2" xfId="9387"/>
    <cellStyle name="Normal 37 4 4" xfId="8473"/>
    <cellStyle name="Normal 37 5" xfId="873"/>
    <cellStyle name="Normal 37 5 2" xfId="2082"/>
    <cellStyle name="Normal 37 5 2 2" xfId="9614"/>
    <cellStyle name="Normal 37 5 3" xfId="8700"/>
    <cellStyle name="Normal 37 6" xfId="1552"/>
    <cellStyle name="Normal 37 6 2" xfId="9162"/>
    <cellStyle name="Normal 37 7" xfId="8248"/>
    <cellStyle name="Normal 38" xfId="313"/>
    <cellStyle name="Normal 38 2" xfId="404"/>
    <cellStyle name="Normal 38 2 2" xfId="534"/>
    <cellStyle name="Normal 38 2 2 2" xfId="799"/>
    <cellStyle name="Normal 38 2 2 2 2" xfId="1331"/>
    <cellStyle name="Normal 38 2 2 2 2 2" xfId="2540"/>
    <cellStyle name="Normal 38 2 2 2 2 2 2" xfId="10003"/>
    <cellStyle name="Normal 38 2 2 2 2 3" xfId="9089"/>
    <cellStyle name="Normal 38 2 2 2 3" xfId="2008"/>
    <cellStyle name="Normal 38 2 2 2 3 2" xfId="9551"/>
    <cellStyle name="Normal 38 2 2 2 4" xfId="8637"/>
    <cellStyle name="Normal 38 2 2 3" xfId="1066"/>
    <cellStyle name="Normal 38 2 2 3 2" xfId="2275"/>
    <cellStyle name="Normal 38 2 2 3 2 2" xfId="9778"/>
    <cellStyle name="Normal 38 2 2 3 3" xfId="8864"/>
    <cellStyle name="Normal 38 2 2 4" xfId="1743"/>
    <cellStyle name="Normal 38 2 2 4 2" xfId="9326"/>
    <cellStyle name="Normal 38 2 2 5" xfId="8412"/>
    <cellStyle name="Normal 38 2 3" xfId="670"/>
    <cellStyle name="Normal 38 2 3 2" xfId="1202"/>
    <cellStyle name="Normal 38 2 3 2 2" xfId="2411"/>
    <cellStyle name="Normal 38 2 3 2 2 2" xfId="9891"/>
    <cellStyle name="Normal 38 2 3 2 3" xfId="8977"/>
    <cellStyle name="Normal 38 2 3 3" xfId="1879"/>
    <cellStyle name="Normal 38 2 3 3 2" xfId="9439"/>
    <cellStyle name="Normal 38 2 3 4" xfId="8525"/>
    <cellStyle name="Normal 38 2 4" xfId="937"/>
    <cellStyle name="Normal 38 2 4 2" xfId="2146"/>
    <cellStyle name="Normal 38 2 4 2 2" xfId="9666"/>
    <cellStyle name="Normal 38 2 4 3" xfId="8752"/>
    <cellStyle name="Normal 38 2 5" xfId="1613"/>
    <cellStyle name="Normal 38 2 5 2" xfId="9214"/>
    <cellStyle name="Normal 38 2 6" xfId="8300"/>
    <cellStyle name="Normal 38 3" xfId="483"/>
    <cellStyle name="Normal 38 3 2" xfId="748"/>
    <cellStyle name="Normal 38 3 2 2" xfId="1280"/>
    <cellStyle name="Normal 38 3 2 2 2" xfId="2489"/>
    <cellStyle name="Normal 38 3 2 2 2 2" xfId="9952"/>
    <cellStyle name="Normal 38 3 2 2 3" xfId="9038"/>
    <cellStyle name="Normal 38 3 2 3" xfId="1957"/>
    <cellStyle name="Normal 38 3 2 3 2" xfId="9500"/>
    <cellStyle name="Normal 38 3 2 4" xfId="8586"/>
    <cellStyle name="Normal 38 3 3" xfId="1015"/>
    <cellStyle name="Normal 38 3 3 2" xfId="2224"/>
    <cellStyle name="Normal 38 3 3 2 2" xfId="9727"/>
    <cellStyle name="Normal 38 3 3 3" xfId="8813"/>
    <cellStyle name="Normal 38 3 4" xfId="1692"/>
    <cellStyle name="Normal 38 3 4 2" xfId="9275"/>
    <cellStyle name="Normal 38 3 5" xfId="8361"/>
    <cellStyle name="Normal 38 4" xfId="607"/>
    <cellStyle name="Normal 38 4 2" xfId="1139"/>
    <cellStyle name="Normal 38 4 2 2" xfId="2348"/>
    <cellStyle name="Normal 38 4 2 2 2" xfId="9840"/>
    <cellStyle name="Normal 38 4 2 3" xfId="8926"/>
    <cellStyle name="Normal 38 4 3" xfId="1816"/>
    <cellStyle name="Normal 38 4 3 2" xfId="9388"/>
    <cellStyle name="Normal 38 4 4" xfId="8474"/>
    <cellStyle name="Normal 38 5" xfId="874"/>
    <cellStyle name="Normal 38 5 2" xfId="2083"/>
    <cellStyle name="Normal 38 5 2 2" xfId="9615"/>
    <cellStyle name="Normal 38 5 3" xfId="8701"/>
    <cellStyle name="Normal 38 6" xfId="1553"/>
    <cellStyle name="Normal 38 6 2" xfId="9163"/>
    <cellStyle name="Normal 38 7" xfId="8249"/>
    <cellStyle name="Normal 39" xfId="314"/>
    <cellStyle name="Normal 39 2" xfId="405"/>
    <cellStyle name="Normal 39 2 2" xfId="535"/>
    <cellStyle name="Normal 39 2 2 2" xfId="800"/>
    <cellStyle name="Normal 39 2 2 2 2" xfId="1332"/>
    <cellStyle name="Normal 39 2 2 2 2 2" xfId="2541"/>
    <cellStyle name="Normal 39 2 2 2 2 2 2" xfId="10004"/>
    <cellStyle name="Normal 39 2 2 2 2 3" xfId="9090"/>
    <cellStyle name="Normal 39 2 2 2 3" xfId="2009"/>
    <cellStyle name="Normal 39 2 2 2 3 2" xfId="9552"/>
    <cellStyle name="Normal 39 2 2 2 4" xfId="8638"/>
    <cellStyle name="Normal 39 2 2 3" xfId="1067"/>
    <cellStyle name="Normal 39 2 2 3 2" xfId="2276"/>
    <cellStyle name="Normal 39 2 2 3 2 2" xfId="9779"/>
    <cellStyle name="Normal 39 2 2 3 3" xfId="8865"/>
    <cellStyle name="Normal 39 2 2 4" xfId="1744"/>
    <cellStyle name="Normal 39 2 2 4 2" xfId="9327"/>
    <cellStyle name="Normal 39 2 2 5" xfId="8413"/>
    <cellStyle name="Normal 39 2 3" xfId="671"/>
    <cellStyle name="Normal 39 2 3 2" xfId="1203"/>
    <cellStyle name="Normal 39 2 3 2 2" xfId="2412"/>
    <cellStyle name="Normal 39 2 3 2 2 2" xfId="9892"/>
    <cellStyle name="Normal 39 2 3 2 3" xfId="8978"/>
    <cellStyle name="Normal 39 2 3 3" xfId="1880"/>
    <cellStyle name="Normal 39 2 3 3 2" xfId="9440"/>
    <cellStyle name="Normal 39 2 3 4" xfId="8526"/>
    <cellStyle name="Normal 39 2 4" xfId="938"/>
    <cellStyle name="Normal 39 2 4 2" xfId="2147"/>
    <cellStyle name="Normal 39 2 4 2 2" xfId="9667"/>
    <cellStyle name="Normal 39 2 4 3" xfId="8753"/>
    <cellStyle name="Normal 39 2 5" xfId="1614"/>
    <cellStyle name="Normal 39 2 5 2" xfId="9215"/>
    <cellStyle name="Normal 39 2 6" xfId="8301"/>
    <cellStyle name="Normal 39 3" xfId="484"/>
    <cellStyle name="Normal 39 3 2" xfId="749"/>
    <cellStyle name="Normal 39 3 2 2" xfId="1281"/>
    <cellStyle name="Normal 39 3 2 2 2" xfId="2490"/>
    <cellStyle name="Normal 39 3 2 2 2 2" xfId="9953"/>
    <cellStyle name="Normal 39 3 2 2 3" xfId="9039"/>
    <cellStyle name="Normal 39 3 2 3" xfId="1958"/>
    <cellStyle name="Normal 39 3 2 3 2" xfId="9501"/>
    <cellStyle name="Normal 39 3 2 4" xfId="8587"/>
    <cellStyle name="Normal 39 3 3" xfId="1016"/>
    <cellStyle name="Normal 39 3 3 2" xfId="2225"/>
    <cellStyle name="Normal 39 3 3 2 2" xfId="9728"/>
    <cellStyle name="Normal 39 3 3 3" xfId="8814"/>
    <cellStyle name="Normal 39 3 4" xfId="1693"/>
    <cellStyle name="Normal 39 3 4 2" xfId="9276"/>
    <cellStyle name="Normal 39 3 5" xfId="8362"/>
    <cellStyle name="Normal 39 4" xfId="608"/>
    <cellStyle name="Normal 39 4 2" xfId="1140"/>
    <cellStyle name="Normal 39 4 2 2" xfId="2349"/>
    <cellStyle name="Normal 39 4 2 2 2" xfId="9841"/>
    <cellStyle name="Normal 39 4 2 3" xfId="8927"/>
    <cellStyle name="Normal 39 4 3" xfId="1817"/>
    <cellStyle name="Normal 39 4 3 2" xfId="9389"/>
    <cellStyle name="Normal 39 4 4" xfId="8475"/>
    <cellStyle name="Normal 39 5" xfId="875"/>
    <cellStyle name="Normal 39 5 2" xfId="2084"/>
    <cellStyle name="Normal 39 5 2 2" xfId="9616"/>
    <cellStyle name="Normal 39 5 3" xfId="8702"/>
    <cellStyle name="Normal 39 6" xfId="1554"/>
    <cellStyle name="Normal 39 6 2" xfId="9164"/>
    <cellStyle name="Normal 39 7" xfId="8250"/>
    <cellStyle name="Normal 4" xfId="8"/>
    <cellStyle name="Normal 4 2" xfId="316"/>
    <cellStyle name="Normal 4 3" xfId="315"/>
    <cellStyle name="Normal 40" xfId="317"/>
    <cellStyle name="Normal 40 2" xfId="406"/>
    <cellStyle name="Normal 40 2 2" xfId="536"/>
    <cellStyle name="Normal 40 2 2 2" xfId="801"/>
    <cellStyle name="Normal 40 2 2 2 2" xfId="1333"/>
    <cellStyle name="Normal 40 2 2 2 2 2" xfId="2542"/>
    <cellStyle name="Normal 40 2 2 2 2 2 2" xfId="10005"/>
    <cellStyle name="Normal 40 2 2 2 2 3" xfId="9091"/>
    <cellStyle name="Normal 40 2 2 2 3" xfId="2010"/>
    <cellStyle name="Normal 40 2 2 2 3 2" xfId="9553"/>
    <cellStyle name="Normal 40 2 2 2 4" xfId="8639"/>
    <cellStyle name="Normal 40 2 2 3" xfId="1068"/>
    <cellStyle name="Normal 40 2 2 3 2" xfId="2277"/>
    <cellStyle name="Normal 40 2 2 3 2 2" xfId="9780"/>
    <cellStyle name="Normal 40 2 2 3 3" xfId="8866"/>
    <cellStyle name="Normal 40 2 2 4" xfId="1745"/>
    <cellStyle name="Normal 40 2 2 4 2" xfId="9328"/>
    <cellStyle name="Normal 40 2 2 5" xfId="8414"/>
    <cellStyle name="Normal 40 2 3" xfId="672"/>
    <cellStyle name="Normal 40 2 3 2" xfId="1204"/>
    <cellStyle name="Normal 40 2 3 2 2" xfId="2413"/>
    <cellStyle name="Normal 40 2 3 2 2 2" xfId="9893"/>
    <cellStyle name="Normal 40 2 3 2 3" xfId="8979"/>
    <cellStyle name="Normal 40 2 3 3" xfId="1881"/>
    <cellStyle name="Normal 40 2 3 3 2" xfId="9441"/>
    <cellStyle name="Normal 40 2 3 4" xfId="8527"/>
    <cellStyle name="Normal 40 2 4" xfId="939"/>
    <cellStyle name="Normal 40 2 4 2" xfId="2148"/>
    <cellStyle name="Normal 40 2 4 2 2" xfId="9668"/>
    <cellStyle name="Normal 40 2 4 3" xfId="8754"/>
    <cellStyle name="Normal 40 2 5" xfId="1615"/>
    <cellStyle name="Normal 40 2 5 2" xfId="9216"/>
    <cellStyle name="Normal 40 2 6" xfId="8302"/>
    <cellStyle name="Normal 40 3" xfId="485"/>
    <cellStyle name="Normal 40 3 2" xfId="750"/>
    <cellStyle name="Normal 40 3 2 2" xfId="1282"/>
    <cellStyle name="Normal 40 3 2 2 2" xfId="2491"/>
    <cellStyle name="Normal 40 3 2 2 2 2" xfId="9954"/>
    <cellStyle name="Normal 40 3 2 2 3" xfId="9040"/>
    <cellStyle name="Normal 40 3 2 3" xfId="1959"/>
    <cellStyle name="Normal 40 3 2 3 2" xfId="9502"/>
    <cellStyle name="Normal 40 3 2 4" xfId="8588"/>
    <cellStyle name="Normal 40 3 3" xfId="1017"/>
    <cellStyle name="Normal 40 3 3 2" xfId="2226"/>
    <cellStyle name="Normal 40 3 3 2 2" xfId="9729"/>
    <cellStyle name="Normal 40 3 3 3" xfId="8815"/>
    <cellStyle name="Normal 40 3 4" xfId="1694"/>
    <cellStyle name="Normal 40 3 4 2" xfId="9277"/>
    <cellStyle name="Normal 40 3 5" xfId="8363"/>
    <cellStyle name="Normal 40 4" xfId="609"/>
    <cellStyle name="Normal 40 4 2" xfId="1141"/>
    <cellStyle name="Normal 40 4 2 2" xfId="2350"/>
    <cellStyle name="Normal 40 4 2 2 2" xfId="9842"/>
    <cellStyle name="Normal 40 4 2 3" xfId="8928"/>
    <cellStyle name="Normal 40 4 3" xfId="1818"/>
    <cellStyle name="Normal 40 4 3 2" xfId="9390"/>
    <cellStyle name="Normal 40 4 4" xfId="8476"/>
    <cellStyle name="Normal 40 5" xfId="876"/>
    <cellStyle name="Normal 40 5 2" xfId="2085"/>
    <cellStyle name="Normal 40 5 2 2" xfId="9617"/>
    <cellStyle name="Normal 40 5 3" xfId="8703"/>
    <cellStyle name="Normal 40 6" xfId="1555"/>
    <cellStyle name="Normal 40 6 2" xfId="9165"/>
    <cellStyle name="Normal 40 7" xfId="8251"/>
    <cellStyle name="Normal 41" xfId="318"/>
    <cellStyle name="Normal 41 2" xfId="407"/>
    <cellStyle name="Normal 41 2 2" xfId="537"/>
    <cellStyle name="Normal 41 2 2 2" xfId="802"/>
    <cellStyle name="Normal 41 2 2 2 2" xfId="1334"/>
    <cellStyle name="Normal 41 2 2 2 2 2" xfId="2543"/>
    <cellStyle name="Normal 41 2 2 2 2 2 2" xfId="10006"/>
    <cellStyle name="Normal 41 2 2 2 2 3" xfId="9092"/>
    <cellStyle name="Normal 41 2 2 2 3" xfId="2011"/>
    <cellStyle name="Normal 41 2 2 2 3 2" xfId="9554"/>
    <cellStyle name="Normal 41 2 2 2 4" xfId="8640"/>
    <cellStyle name="Normal 41 2 2 3" xfId="1069"/>
    <cellStyle name="Normal 41 2 2 3 2" xfId="2278"/>
    <cellStyle name="Normal 41 2 2 3 2 2" xfId="9781"/>
    <cellStyle name="Normal 41 2 2 3 3" xfId="8867"/>
    <cellStyle name="Normal 41 2 2 4" xfId="1746"/>
    <cellStyle name="Normal 41 2 2 4 2" xfId="9329"/>
    <cellStyle name="Normal 41 2 2 5" xfId="8415"/>
    <cellStyle name="Normal 41 2 3" xfId="673"/>
    <cellStyle name="Normal 41 2 3 2" xfId="1205"/>
    <cellStyle name="Normal 41 2 3 2 2" xfId="2414"/>
    <cellStyle name="Normal 41 2 3 2 2 2" xfId="9894"/>
    <cellStyle name="Normal 41 2 3 2 3" xfId="8980"/>
    <cellStyle name="Normal 41 2 3 3" xfId="1882"/>
    <cellStyle name="Normal 41 2 3 3 2" xfId="9442"/>
    <cellStyle name="Normal 41 2 3 4" xfId="8528"/>
    <cellStyle name="Normal 41 2 4" xfId="940"/>
    <cellStyle name="Normal 41 2 4 2" xfId="2149"/>
    <cellStyle name="Normal 41 2 4 2 2" xfId="9669"/>
    <cellStyle name="Normal 41 2 4 3" xfId="8755"/>
    <cellStyle name="Normal 41 2 5" xfId="1616"/>
    <cellStyle name="Normal 41 2 5 2" xfId="9217"/>
    <cellStyle name="Normal 41 2 6" xfId="8303"/>
    <cellStyle name="Normal 41 3" xfId="486"/>
    <cellStyle name="Normal 41 3 2" xfId="751"/>
    <cellStyle name="Normal 41 3 2 2" xfId="1283"/>
    <cellStyle name="Normal 41 3 2 2 2" xfId="2492"/>
    <cellStyle name="Normal 41 3 2 2 2 2" xfId="9955"/>
    <cellStyle name="Normal 41 3 2 2 3" xfId="9041"/>
    <cellStyle name="Normal 41 3 2 3" xfId="1960"/>
    <cellStyle name="Normal 41 3 2 3 2" xfId="9503"/>
    <cellStyle name="Normal 41 3 2 4" xfId="8589"/>
    <cellStyle name="Normal 41 3 3" xfId="1018"/>
    <cellStyle name="Normal 41 3 3 2" xfId="2227"/>
    <cellStyle name="Normal 41 3 3 2 2" xfId="9730"/>
    <cellStyle name="Normal 41 3 3 3" xfId="8816"/>
    <cellStyle name="Normal 41 3 4" xfId="1695"/>
    <cellStyle name="Normal 41 3 4 2" xfId="9278"/>
    <cellStyle name="Normal 41 3 5" xfId="8364"/>
    <cellStyle name="Normal 41 4" xfId="610"/>
    <cellStyle name="Normal 41 4 2" xfId="1142"/>
    <cellStyle name="Normal 41 4 2 2" xfId="2351"/>
    <cellStyle name="Normal 41 4 2 2 2" xfId="9843"/>
    <cellStyle name="Normal 41 4 2 3" xfId="8929"/>
    <cellStyle name="Normal 41 4 3" xfId="1819"/>
    <cellStyle name="Normal 41 4 3 2" xfId="9391"/>
    <cellStyle name="Normal 41 4 4" xfId="8477"/>
    <cellStyle name="Normal 41 5" xfId="877"/>
    <cellStyle name="Normal 41 5 2" xfId="2086"/>
    <cellStyle name="Normal 41 5 2 2" xfId="9618"/>
    <cellStyle name="Normal 41 5 3" xfId="8704"/>
    <cellStyle name="Normal 41 6" xfId="1556"/>
    <cellStyle name="Normal 41 6 2" xfId="9166"/>
    <cellStyle name="Normal 41 7" xfId="8252"/>
    <cellStyle name="Normal 42" xfId="319"/>
    <cellStyle name="Normal 42 2" xfId="408"/>
    <cellStyle name="Normal 42 2 2" xfId="538"/>
    <cellStyle name="Normal 42 2 2 2" xfId="803"/>
    <cellStyle name="Normal 42 2 2 2 2" xfId="1335"/>
    <cellStyle name="Normal 42 2 2 2 2 2" xfId="2544"/>
    <cellStyle name="Normal 42 2 2 2 2 2 2" xfId="10007"/>
    <cellStyle name="Normal 42 2 2 2 2 3" xfId="9093"/>
    <cellStyle name="Normal 42 2 2 2 3" xfId="2012"/>
    <cellStyle name="Normal 42 2 2 2 3 2" xfId="9555"/>
    <cellStyle name="Normal 42 2 2 2 4" xfId="8641"/>
    <cellStyle name="Normal 42 2 2 3" xfId="1070"/>
    <cellStyle name="Normal 42 2 2 3 2" xfId="2279"/>
    <cellStyle name="Normal 42 2 2 3 2 2" xfId="9782"/>
    <cellStyle name="Normal 42 2 2 3 3" xfId="8868"/>
    <cellStyle name="Normal 42 2 2 4" xfId="1747"/>
    <cellStyle name="Normal 42 2 2 4 2" xfId="9330"/>
    <cellStyle name="Normal 42 2 2 5" xfId="8416"/>
    <cellStyle name="Normal 42 2 3" xfId="674"/>
    <cellStyle name="Normal 42 2 3 2" xfId="1206"/>
    <cellStyle name="Normal 42 2 3 2 2" xfId="2415"/>
    <cellStyle name="Normal 42 2 3 2 2 2" xfId="9895"/>
    <cellStyle name="Normal 42 2 3 2 3" xfId="8981"/>
    <cellStyle name="Normal 42 2 3 3" xfId="1883"/>
    <cellStyle name="Normal 42 2 3 3 2" xfId="9443"/>
    <cellStyle name="Normal 42 2 3 4" xfId="8529"/>
    <cellStyle name="Normal 42 2 4" xfId="941"/>
    <cellStyle name="Normal 42 2 4 2" xfId="2150"/>
    <cellStyle name="Normal 42 2 4 2 2" xfId="9670"/>
    <cellStyle name="Normal 42 2 4 3" xfId="8756"/>
    <cellStyle name="Normal 42 2 5" xfId="1617"/>
    <cellStyle name="Normal 42 2 5 2" xfId="9218"/>
    <cellStyle name="Normal 42 2 6" xfId="8304"/>
    <cellStyle name="Normal 42 3" xfId="487"/>
    <cellStyle name="Normal 42 3 2" xfId="752"/>
    <cellStyle name="Normal 42 3 2 2" xfId="1284"/>
    <cellStyle name="Normal 42 3 2 2 2" xfId="2493"/>
    <cellStyle name="Normal 42 3 2 2 2 2" xfId="9956"/>
    <cellStyle name="Normal 42 3 2 2 3" xfId="9042"/>
    <cellStyle name="Normal 42 3 2 3" xfId="1961"/>
    <cellStyle name="Normal 42 3 2 3 2" xfId="9504"/>
    <cellStyle name="Normal 42 3 2 4" xfId="8590"/>
    <cellStyle name="Normal 42 3 3" xfId="1019"/>
    <cellStyle name="Normal 42 3 3 2" xfId="2228"/>
    <cellStyle name="Normal 42 3 3 2 2" xfId="9731"/>
    <cellStyle name="Normal 42 3 3 3" xfId="8817"/>
    <cellStyle name="Normal 42 3 4" xfId="1696"/>
    <cellStyle name="Normal 42 3 4 2" xfId="9279"/>
    <cellStyle name="Normal 42 3 5" xfId="8365"/>
    <cellStyle name="Normal 42 4" xfId="611"/>
    <cellStyle name="Normal 42 4 2" xfId="1143"/>
    <cellStyle name="Normal 42 4 2 2" xfId="2352"/>
    <cellStyle name="Normal 42 4 2 2 2" xfId="9844"/>
    <cellStyle name="Normal 42 4 2 3" xfId="8930"/>
    <cellStyle name="Normal 42 4 3" xfId="1820"/>
    <cellStyle name="Normal 42 4 3 2" xfId="9392"/>
    <cellStyle name="Normal 42 4 4" xfId="8478"/>
    <cellStyle name="Normal 42 5" xfId="878"/>
    <cellStyle name="Normal 42 5 2" xfId="2087"/>
    <cellStyle name="Normal 42 5 2 2" xfId="9619"/>
    <cellStyle name="Normal 42 5 3" xfId="8705"/>
    <cellStyle name="Normal 42 6" xfId="1557"/>
    <cellStyle name="Normal 42 6 2" xfId="9167"/>
    <cellStyle name="Normal 42 7" xfId="8253"/>
    <cellStyle name="Normal 43" xfId="320"/>
    <cellStyle name="Normal 43 2" xfId="409"/>
    <cellStyle name="Normal 43 2 2" xfId="539"/>
    <cellStyle name="Normal 43 2 2 2" xfId="804"/>
    <cellStyle name="Normal 43 2 2 2 2" xfId="1336"/>
    <cellStyle name="Normal 43 2 2 2 2 2" xfId="2545"/>
    <cellStyle name="Normal 43 2 2 2 2 2 2" xfId="10008"/>
    <cellStyle name="Normal 43 2 2 2 2 3" xfId="9094"/>
    <cellStyle name="Normal 43 2 2 2 3" xfId="2013"/>
    <cellStyle name="Normal 43 2 2 2 3 2" xfId="9556"/>
    <cellStyle name="Normal 43 2 2 2 4" xfId="8642"/>
    <cellStyle name="Normal 43 2 2 3" xfId="1071"/>
    <cellStyle name="Normal 43 2 2 3 2" xfId="2280"/>
    <cellStyle name="Normal 43 2 2 3 2 2" xfId="9783"/>
    <cellStyle name="Normal 43 2 2 3 3" xfId="8869"/>
    <cellStyle name="Normal 43 2 2 4" xfId="1748"/>
    <cellStyle name="Normal 43 2 2 4 2" xfId="9331"/>
    <cellStyle name="Normal 43 2 2 5" xfId="8417"/>
    <cellStyle name="Normal 43 2 3" xfId="675"/>
    <cellStyle name="Normal 43 2 3 2" xfId="1207"/>
    <cellStyle name="Normal 43 2 3 2 2" xfId="2416"/>
    <cellStyle name="Normal 43 2 3 2 2 2" xfId="9896"/>
    <cellStyle name="Normal 43 2 3 2 3" xfId="8982"/>
    <cellStyle name="Normal 43 2 3 3" xfId="1884"/>
    <cellStyle name="Normal 43 2 3 3 2" xfId="9444"/>
    <cellStyle name="Normal 43 2 3 4" xfId="8530"/>
    <cellStyle name="Normal 43 2 4" xfId="942"/>
    <cellStyle name="Normal 43 2 4 2" xfId="2151"/>
    <cellStyle name="Normal 43 2 4 2 2" xfId="9671"/>
    <cellStyle name="Normal 43 2 4 3" xfId="8757"/>
    <cellStyle name="Normal 43 2 5" xfId="1618"/>
    <cellStyle name="Normal 43 2 5 2" xfId="9219"/>
    <cellStyle name="Normal 43 2 6" xfId="8305"/>
    <cellStyle name="Normal 43 3" xfId="488"/>
    <cellStyle name="Normal 43 3 2" xfId="753"/>
    <cellStyle name="Normal 43 3 2 2" xfId="1285"/>
    <cellStyle name="Normal 43 3 2 2 2" xfId="2494"/>
    <cellStyle name="Normal 43 3 2 2 2 2" xfId="9957"/>
    <cellStyle name="Normal 43 3 2 2 3" xfId="9043"/>
    <cellStyle name="Normal 43 3 2 3" xfId="1962"/>
    <cellStyle name="Normal 43 3 2 3 2" xfId="9505"/>
    <cellStyle name="Normal 43 3 2 4" xfId="8591"/>
    <cellStyle name="Normal 43 3 3" xfId="1020"/>
    <cellStyle name="Normal 43 3 3 2" xfId="2229"/>
    <cellStyle name="Normal 43 3 3 2 2" xfId="9732"/>
    <cellStyle name="Normal 43 3 3 3" xfId="8818"/>
    <cellStyle name="Normal 43 3 4" xfId="1697"/>
    <cellStyle name="Normal 43 3 4 2" xfId="9280"/>
    <cellStyle name="Normal 43 3 5" xfId="8366"/>
    <cellStyle name="Normal 43 4" xfId="612"/>
    <cellStyle name="Normal 43 4 2" xfId="1144"/>
    <cellStyle name="Normal 43 4 2 2" xfId="2353"/>
    <cellStyle name="Normal 43 4 2 2 2" xfId="9845"/>
    <cellStyle name="Normal 43 4 2 3" xfId="8931"/>
    <cellStyle name="Normal 43 4 3" xfId="1821"/>
    <cellStyle name="Normal 43 4 3 2" xfId="9393"/>
    <cellStyle name="Normal 43 4 4" xfId="8479"/>
    <cellStyle name="Normal 43 5" xfId="879"/>
    <cellStyle name="Normal 43 5 2" xfId="2088"/>
    <cellStyle name="Normal 43 5 2 2" xfId="9620"/>
    <cellStyle name="Normal 43 5 3" xfId="8706"/>
    <cellStyle name="Normal 43 6" xfId="1558"/>
    <cellStyle name="Normal 43 6 2" xfId="9168"/>
    <cellStyle name="Normal 43 7" xfId="8254"/>
    <cellStyle name="Normal 44" xfId="321"/>
    <cellStyle name="Normal 44 2" xfId="410"/>
    <cellStyle name="Normal 44 2 2" xfId="540"/>
    <cellStyle name="Normal 44 2 2 2" xfId="805"/>
    <cellStyle name="Normal 44 2 2 2 2" xfId="1337"/>
    <cellStyle name="Normal 44 2 2 2 2 2" xfId="2546"/>
    <cellStyle name="Normal 44 2 2 2 2 2 2" xfId="10009"/>
    <cellStyle name="Normal 44 2 2 2 2 3" xfId="9095"/>
    <cellStyle name="Normal 44 2 2 2 3" xfId="2014"/>
    <cellStyle name="Normal 44 2 2 2 3 2" xfId="9557"/>
    <cellStyle name="Normal 44 2 2 2 4" xfId="8643"/>
    <cellStyle name="Normal 44 2 2 3" xfId="1072"/>
    <cellStyle name="Normal 44 2 2 3 2" xfId="2281"/>
    <cellStyle name="Normal 44 2 2 3 2 2" xfId="9784"/>
    <cellStyle name="Normal 44 2 2 3 3" xfId="8870"/>
    <cellStyle name="Normal 44 2 2 4" xfId="1749"/>
    <cellStyle name="Normal 44 2 2 4 2" xfId="9332"/>
    <cellStyle name="Normal 44 2 2 5" xfId="8418"/>
    <cellStyle name="Normal 44 2 3" xfId="676"/>
    <cellStyle name="Normal 44 2 3 2" xfId="1208"/>
    <cellStyle name="Normal 44 2 3 2 2" xfId="2417"/>
    <cellStyle name="Normal 44 2 3 2 2 2" xfId="9897"/>
    <cellStyle name="Normal 44 2 3 2 3" xfId="8983"/>
    <cellStyle name="Normal 44 2 3 3" xfId="1885"/>
    <cellStyle name="Normal 44 2 3 3 2" xfId="9445"/>
    <cellStyle name="Normal 44 2 3 4" xfId="8531"/>
    <cellStyle name="Normal 44 2 4" xfId="943"/>
    <cellStyle name="Normal 44 2 4 2" xfId="2152"/>
    <cellStyle name="Normal 44 2 4 2 2" xfId="9672"/>
    <cellStyle name="Normal 44 2 4 3" xfId="8758"/>
    <cellStyle name="Normal 44 2 5" xfId="1619"/>
    <cellStyle name="Normal 44 2 5 2" xfId="9220"/>
    <cellStyle name="Normal 44 2 6" xfId="8306"/>
    <cellStyle name="Normal 44 3" xfId="489"/>
    <cellStyle name="Normal 44 3 2" xfId="754"/>
    <cellStyle name="Normal 44 3 2 2" xfId="1286"/>
    <cellStyle name="Normal 44 3 2 2 2" xfId="2495"/>
    <cellStyle name="Normal 44 3 2 2 2 2" xfId="9958"/>
    <cellStyle name="Normal 44 3 2 2 3" xfId="9044"/>
    <cellStyle name="Normal 44 3 2 3" xfId="1963"/>
    <cellStyle name="Normal 44 3 2 3 2" xfId="9506"/>
    <cellStyle name="Normal 44 3 2 4" xfId="8592"/>
    <cellStyle name="Normal 44 3 3" xfId="1021"/>
    <cellStyle name="Normal 44 3 3 2" xfId="2230"/>
    <cellStyle name="Normal 44 3 3 2 2" xfId="9733"/>
    <cellStyle name="Normal 44 3 3 3" xfId="8819"/>
    <cellStyle name="Normal 44 3 4" xfId="1698"/>
    <cellStyle name="Normal 44 3 4 2" xfId="9281"/>
    <cellStyle name="Normal 44 3 5" xfId="8367"/>
    <cellStyle name="Normal 44 4" xfId="613"/>
    <cellStyle name="Normal 44 4 2" xfId="1145"/>
    <cellStyle name="Normal 44 4 2 2" xfId="2354"/>
    <cellStyle name="Normal 44 4 2 2 2" xfId="9846"/>
    <cellStyle name="Normal 44 4 2 3" xfId="8932"/>
    <cellStyle name="Normal 44 4 3" xfId="1822"/>
    <cellStyle name="Normal 44 4 3 2" xfId="9394"/>
    <cellStyle name="Normal 44 4 4" xfId="8480"/>
    <cellStyle name="Normal 44 5" xfId="880"/>
    <cellStyle name="Normal 44 5 2" xfId="2089"/>
    <cellStyle name="Normal 44 5 2 2" xfId="9621"/>
    <cellStyle name="Normal 44 5 3" xfId="8707"/>
    <cellStyle name="Normal 44 6" xfId="1559"/>
    <cellStyle name="Normal 44 6 2" xfId="9169"/>
    <cellStyle name="Normal 44 7" xfId="8255"/>
    <cellStyle name="Normal 45" xfId="322"/>
    <cellStyle name="Normal 45 2" xfId="411"/>
    <cellStyle name="Normal 45 2 2" xfId="541"/>
    <cellStyle name="Normal 45 2 2 2" xfId="806"/>
    <cellStyle name="Normal 45 2 2 2 2" xfId="1338"/>
    <cellStyle name="Normal 45 2 2 2 2 2" xfId="2547"/>
    <cellStyle name="Normal 45 2 2 2 2 2 2" xfId="10010"/>
    <cellStyle name="Normal 45 2 2 2 2 3" xfId="9096"/>
    <cellStyle name="Normal 45 2 2 2 3" xfId="2015"/>
    <cellStyle name="Normal 45 2 2 2 3 2" xfId="9558"/>
    <cellStyle name="Normal 45 2 2 2 4" xfId="8644"/>
    <cellStyle name="Normal 45 2 2 3" xfId="1073"/>
    <cellStyle name="Normal 45 2 2 3 2" xfId="2282"/>
    <cellStyle name="Normal 45 2 2 3 2 2" xfId="9785"/>
    <cellStyle name="Normal 45 2 2 3 3" xfId="8871"/>
    <cellStyle name="Normal 45 2 2 4" xfId="1750"/>
    <cellStyle name="Normal 45 2 2 4 2" xfId="9333"/>
    <cellStyle name="Normal 45 2 2 5" xfId="8419"/>
    <cellStyle name="Normal 45 2 3" xfId="677"/>
    <cellStyle name="Normal 45 2 3 2" xfId="1209"/>
    <cellStyle name="Normal 45 2 3 2 2" xfId="2418"/>
    <cellStyle name="Normal 45 2 3 2 2 2" xfId="9898"/>
    <cellStyle name="Normal 45 2 3 2 3" xfId="8984"/>
    <cellStyle name="Normal 45 2 3 3" xfId="1886"/>
    <cellStyle name="Normal 45 2 3 3 2" xfId="9446"/>
    <cellStyle name="Normal 45 2 3 4" xfId="8532"/>
    <cellStyle name="Normal 45 2 4" xfId="944"/>
    <cellStyle name="Normal 45 2 4 2" xfId="2153"/>
    <cellStyle name="Normal 45 2 4 2 2" xfId="9673"/>
    <cellStyle name="Normal 45 2 4 3" xfId="8759"/>
    <cellStyle name="Normal 45 2 5" xfId="1620"/>
    <cellStyle name="Normal 45 2 5 2" xfId="9221"/>
    <cellStyle name="Normal 45 2 6" xfId="8307"/>
    <cellStyle name="Normal 45 3" xfId="490"/>
    <cellStyle name="Normal 45 3 2" xfId="755"/>
    <cellStyle name="Normal 45 3 2 2" xfId="1287"/>
    <cellStyle name="Normal 45 3 2 2 2" xfId="2496"/>
    <cellStyle name="Normal 45 3 2 2 2 2" xfId="9959"/>
    <cellStyle name="Normal 45 3 2 2 3" xfId="9045"/>
    <cellStyle name="Normal 45 3 2 3" xfId="1964"/>
    <cellStyle name="Normal 45 3 2 3 2" xfId="9507"/>
    <cellStyle name="Normal 45 3 2 4" xfId="8593"/>
    <cellStyle name="Normal 45 3 3" xfId="1022"/>
    <cellStyle name="Normal 45 3 3 2" xfId="2231"/>
    <cellStyle name="Normal 45 3 3 2 2" xfId="9734"/>
    <cellStyle name="Normal 45 3 3 3" xfId="8820"/>
    <cellStyle name="Normal 45 3 4" xfId="1699"/>
    <cellStyle name="Normal 45 3 4 2" xfId="9282"/>
    <cellStyle name="Normal 45 3 5" xfId="8368"/>
    <cellStyle name="Normal 45 4" xfId="614"/>
    <cellStyle name="Normal 45 4 2" xfId="1146"/>
    <cellStyle name="Normal 45 4 2 2" xfId="2355"/>
    <cellStyle name="Normal 45 4 2 2 2" xfId="9847"/>
    <cellStyle name="Normal 45 4 2 3" xfId="8933"/>
    <cellStyle name="Normal 45 4 3" xfId="1823"/>
    <cellStyle name="Normal 45 4 3 2" xfId="9395"/>
    <cellStyle name="Normal 45 4 4" xfId="8481"/>
    <cellStyle name="Normal 45 5" xfId="881"/>
    <cellStyle name="Normal 45 5 2" xfId="2090"/>
    <cellStyle name="Normal 45 5 2 2" xfId="9622"/>
    <cellStyle name="Normal 45 5 3" xfId="8708"/>
    <cellStyle name="Normal 45 6" xfId="1560"/>
    <cellStyle name="Normal 45 6 2" xfId="9170"/>
    <cellStyle name="Normal 45 7" xfId="8256"/>
    <cellStyle name="Normal 46" xfId="323"/>
    <cellStyle name="Normal 46 2" xfId="412"/>
    <cellStyle name="Normal 46 2 2" xfId="542"/>
    <cellStyle name="Normal 46 2 2 2" xfId="807"/>
    <cellStyle name="Normal 46 2 2 2 2" xfId="1339"/>
    <cellStyle name="Normal 46 2 2 2 2 2" xfId="2548"/>
    <cellStyle name="Normal 46 2 2 2 2 2 2" xfId="10011"/>
    <cellStyle name="Normal 46 2 2 2 2 3" xfId="9097"/>
    <cellStyle name="Normal 46 2 2 2 3" xfId="2016"/>
    <cellStyle name="Normal 46 2 2 2 3 2" xfId="9559"/>
    <cellStyle name="Normal 46 2 2 2 4" xfId="8645"/>
    <cellStyle name="Normal 46 2 2 3" xfId="1074"/>
    <cellStyle name="Normal 46 2 2 3 2" xfId="2283"/>
    <cellStyle name="Normal 46 2 2 3 2 2" xfId="9786"/>
    <cellStyle name="Normal 46 2 2 3 3" xfId="8872"/>
    <cellStyle name="Normal 46 2 2 4" xfId="1751"/>
    <cellStyle name="Normal 46 2 2 4 2" xfId="9334"/>
    <cellStyle name="Normal 46 2 2 5" xfId="8420"/>
    <cellStyle name="Normal 46 2 3" xfId="678"/>
    <cellStyle name="Normal 46 2 3 2" xfId="1210"/>
    <cellStyle name="Normal 46 2 3 2 2" xfId="2419"/>
    <cellStyle name="Normal 46 2 3 2 2 2" xfId="9899"/>
    <cellStyle name="Normal 46 2 3 2 3" xfId="8985"/>
    <cellStyle name="Normal 46 2 3 3" xfId="1887"/>
    <cellStyle name="Normal 46 2 3 3 2" xfId="9447"/>
    <cellStyle name="Normal 46 2 3 4" xfId="8533"/>
    <cellStyle name="Normal 46 2 4" xfId="945"/>
    <cellStyle name="Normal 46 2 4 2" xfId="2154"/>
    <cellStyle name="Normal 46 2 4 2 2" xfId="9674"/>
    <cellStyle name="Normal 46 2 4 3" xfId="8760"/>
    <cellStyle name="Normal 46 2 5" xfId="1621"/>
    <cellStyle name="Normal 46 2 5 2" xfId="9222"/>
    <cellStyle name="Normal 46 2 6" xfId="8308"/>
    <cellStyle name="Normal 46 3" xfId="491"/>
    <cellStyle name="Normal 46 3 2" xfId="756"/>
    <cellStyle name="Normal 46 3 2 2" xfId="1288"/>
    <cellStyle name="Normal 46 3 2 2 2" xfId="2497"/>
    <cellStyle name="Normal 46 3 2 2 2 2" xfId="9960"/>
    <cellStyle name="Normal 46 3 2 2 3" xfId="9046"/>
    <cellStyle name="Normal 46 3 2 3" xfId="1965"/>
    <cellStyle name="Normal 46 3 2 3 2" xfId="9508"/>
    <cellStyle name="Normal 46 3 2 4" xfId="8594"/>
    <cellStyle name="Normal 46 3 3" xfId="1023"/>
    <cellStyle name="Normal 46 3 3 2" xfId="2232"/>
    <cellStyle name="Normal 46 3 3 2 2" xfId="9735"/>
    <cellStyle name="Normal 46 3 3 3" xfId="8821"/>
    <cellStyle name="Normal 46 3 4" xfId="1700"/>
    <cellStyle name="Normal 46 3 4 2" xfId="9283"/>
    <cellStyle name="Normal 46 3 5" xfId="8369"/>
    <cellStyle name="Normal 46 4" xfId="615"/>
    <cellStyle name="Normal 46 4 2" xfId="1147"/>
    <cellStyle name="Normal 46 4 2 2" xfId="2356"/>
    <cellStyle name="Normal 46 4 2 2 2" xfId="9848"/>
    <cellStyle name="Normal 46 4 2 3" xfId="8934"/>
    <cellStyle name="Normal 46 4 3" xfId="1824"/>
    <cellStyle name="Normal 46 4 3 2" xfId="9396"/>
    <cellStyle name="Normal 46 4 4" xfId="8482"/>
    <cellStyle name="Normal 46 5" xfId="882"/>
    <cellStyle name="Normal 46 5 2" xfId="2091"/>
    <cellStyle name="Normal 46 5 2 2" xfId="9623"/>
    <cellStyle name="Normal 46 5 3" xfId="8709"/>
    <cellStyle name="Normal 46 6" xfId="1561"/>
    <cellStyle name="Normal 46 6 2" xfId="9171"/>
    <cellStyle name="Normal 46 7" xfId="8257"/>
    <cellStyle name="Normal 47" xfId="324"/>
    <cellStyle name="Normal 47 2" xfId="413"/>
    <cellStyle name="Normal 47 2 2" xfId="543"/>
    <cellStyle name="Normal 47 2 2 2" xfId="808"/>
    <cellStyle name="Normal 47 2 2 2 2" xfId="1340"/>
    <cellStyle name="Normal 47 2 2 2 2 2" xfId="2549"/>
    <cellStyle name="Normal 47 2 2 2 2 2 2" xfId="10012"/>
    <cellStyle name="Normal 47 2 2 2 2 3" xfId="9098"/>
    <cellStyle name="Normal 47 2 2 2 3" xfId="2017"/>
    <cellStyle name="Normal 47 2 2 2 3 2" xfId="9560"/>
    <cellStyle name="Normal 47 2 2 2 4" xfId="8646"/>
    <cellStyle name="Normal 47 2 2 3" xfId="1075"/>
    <cellStyle name="Normal 47 2 2 3 2" xfId="2284"/>
    <cellStyle name="Normal 47 2 2 3 2 2" xfId="9787"/>
    <cellStyle name="Normal 47 2 2 3 3" xfId="8873"/>
    <cellStyle name="Normal 47 2 2 4" xfId="1752"/>
    <cellStyle name="Normal 47 2 2 4 2" xfId="9335"/>
    <cellStyle name="Normal 47 2 2 5" xfId="8421"/>
    <cellStyle name="Normal 47 2 3" xfId="679"/>
    <cellStyle name="Normal 47 2 3 2" xfId="1211"/>
    <cellStyle name="Normal 47 2 3 2 2" xfId="2420"/>
    <cellStyle name="Normal 47 2 3 2 2 2" xfId="9900"/>
    <cellStyle name="Normal 47 2 3 2 3" xfId="8986"/>
    <cellStyle name="Normal 47 2 3 3" xfId="1888"/>
    <cellStyle name="Normal 47 2 3 3 2" xfId="9448"/>
    <cellStyle name="Normal 47 2 3 4" xfId="8534"/>
    <cellStyle name="Normal 47 2 4" xfId="946"/>
    <cellStyle name="Normal 47 2 4 2" xfId="2155"/>
    <cellStyle name="Normal 47 2 4 2 2" xfId="9675"/>
    <cellStyle name="Normal 47 2 4 3" xfId="8761"/>
    <cellStyle name="Normal 47 2 5" xfId="1622"/>
    <cellStyle name="Normal 47 2 5 2" xfId="9223"/>
    <cellStyle name="Normal 47 2 6" xfId="8309"/>
    <cellStyle name="Normal 47 3" xfId="492"/>
    <cellStyle name="Normal 47 3 2" xfId="757"/>
    <cellStyle name="Normal 47 3 2 2" xfId="1289"/>
    <cellStyle name="Normal 47 3 2 2 2" xfId="2498"/>
    <cellStyle name="Normal 47 3 2 2 2 2" xfId="9961"/>
    <cellStyle name="Normal 47 3 2 2 3" xfId="9047"/>
    <cellStyle name="Normal 47 3 2 3" xfId="1966"/>
    <cellStyle name="Normal 47 3 2 3 2" xfId="9509"/>
    <cellStyle name="Normal 47 3 2 4" xfId="8595"/>
    <cellStyle name="Normal 47 3 3" xfId="1024"/>
    <cellStyle name="Normal 47 3 3 2" xfId="2233"/>
    <cellStyle name="Normal 47 3 3 2 2" xfId="9736"/>
    <cellStyle name="Normal 47 3 3 3" xfId="8822"/>
    <cellStyle name="Normal 47 3 4" xfId="1701"/>
    <cellStyle name="Normal 47 3 4 2" xfId="9284"/>
    <cellStyle name="Normal 47 3 5" xfId="8370"/>
    <cellStyle name="Normal 47 4" xfId="616"/>
    <cellStyle name="Normal 47 4 2" xfId="1148"/>
    <cellStyle name="Normal 47 4 2 2" xfId="2357"/>
    <cellStyle name="Normal 47 4 2 2 2" xfId="9849"/>
    <cellStyle name="Normal 47 4 2 3" xfId="8935"/>
    <cellStyle name="Normal 47 4 3" xfId="1825"/>
    <cellStyle name="Normal 47 4 3 2" xfId="9397"/>
    <cellStyle name="Normal 47 4 4" xfId="8483"/>
    <cellStyle name="Normal 47 5" xfId="883"/>
    <cellStyle name="Normal 47 5 2" xfId="2092"/>
    <cellStyle name="Normal 47 5 2 2" xfId="9624"/>
    <cellStyle name="Normal 47 5 3" xfId="8710"/>
    <cellStyle name="Normal 47 6" xfId="1562"/>
    <cellStyle name="Normal 47 6 2" xfId="9172"/>
    <cellStyle name="Normal 47 7" xfId="8258"/>
    <cellStyle name="Normal 48" xfId="325"/>
    <cellStyle name="Normal 48 2" xfId="414"/>
    <cellStyle name="Normal 48 2 2" xfId="544"/>
    <cellStyle name="Normal 48 2 2 2" xfId="809"/>
    <cellStyle name="Normal 48 2 2 2 2" xfId="1341"/>
    <cellStyle name="Normal 48 2 2 2 2 2" xfId="2550"/>
    <cellStyle name="Normal 48 2 2 2 2 2 2" xfId="10013"/>
    <cellStyle name="Normal 48 2 2 2 2 3" xfId="9099"/>
    <cellStyle name="Normal 48 2 2 2 3" xfId="2018"/>
    <cellStyle name="Normal 48 2 2 2 3 2" xfId="9561"/>
    <cellStyle name="Normal 48 2 2 2 4" xfId="8647"/>
    <cellStyle name="Normal 48 2 2 3" xfId="1076"/>
    <cellStyle name="Normal 48 2 2 3 2" xfId="2285"/>
    <cellStyle name="Normal 48 2 2 3 2 2" xfId="9788"/>
    <cellStyle name="Normal 48 2 2 3 3" xfId="8874"/>
    <cellStyle name="Normal 48 2 2 4" xfId="1753"/>
    <cellStyle name="Normal 48 2 2 4 2" xfId="9336"/>
    <cellStyle name="Normal 48 2 2 5" xfId="8422"/>
    <cellStyle name="Normal 48 2 3" xfId="680"/>
    <cellStyle name="Normal 48 2 3 2" xfId="1212"/>
    <cellStyle name="Normal 48 2 3 2 2" xfId="2421"/>
    <cellStyle name="Normal 48 2 3 2 2 2" xfId="9901"/>
    <cellStyle name="Normal 48 2 3 2 3" xfId="8987"/>
    <cellStyle name="Normal 48 2 3 3" xfId="1889"/>
    <cellStyle name="Normal 48 2 3 3 2" xfId="9449"/>
    <cellStyle name="Normal 48 2 3 4" xfId="8535"/>
    <cellStyle name="Normal 48 2 4" xfId="947"/>
    <cellStyle name="Normal 48 2 4 2" xfId="2156"/>
    <cellStyle name="Normal 48 2 4 2 2" xfId="9676"/>
    <cellStyle name="Normal 48 2 4 3" xfId="8762"/>
    <cellStyle name="Normal 48 2 5" xfId="1623"/>
    <cellStyle name="Normal 48 2 5 2" xfId="9224"/>
    <cellStyle name="Normal 48 2 6" xfId="8310"/>
    <cellStyle name="Normal 48 3" xfId="493"/>
    <cellStyle name="Normal 48 3 2" xfId="758"/>
    <cellStyle name="Normal 48 3 2 2" xfId="1290"/>
    <cellStyle name="Normal 48 3 2 2 2" xfId="2499"/>
    <cellStyle name="Normal 48 3 2 2 2 2" xfId="9962"/>
    <cellStyle name="Normal 48 3 2 2 3" xfId="9048"/>
    <cellStyle name="Normal 48 3 2 3" xfId="1967"/>
    <cellStyle name="Normal 48 3 2 3 2" xfId="9510"/>
    <cellStyle name="Normal 48 3 2 4" xfId="8596"/>
    <cellStyle name="Normal 48 3 3" xfId="1025"/>
    <cellStyle name="Normal 48 3 3 2" xfId="2234"/>
    <cellStyle name="Normal 48 3 3 2 2" xfId="9737"/>
    <cellStyle name="Normal 48 3 3 3" xfId="8823"/>
    <cellStyle name="Normal 48 3 4" xfId="1702"/>
    <cellStyle name="Normal 48 3 4 2" xfId="9285"/>
    <cellStyle name="Normal 48 3 5" xfId="8371"/>
    <cellStyle name="Normal 48 4" xfId="617"/>
    <cellStyle name="Normal 48 4 2" xfId="1149"/>
    <cellStyle name="Normal 48 4 2 2" xfId="2358"/>
    <cellStyle name="Normal 48 4 2 2 2" xfId="9850"/>
    <cellStyle name="Normal 48 4 2 3" xfId="8936"/>
    <cellStyle name="Normal 48 4 3" xfId="1826"/>
    <cellStyle name="Normal 48 4 3 2" xfId="9398"/>
    <cellStyle name="Normal 48 4 4" xfId="8484"/>
    <cellStyle name="Normal 48 5" xfId="884"/>
    <cellStyle name="Normal 48 5 2" xfId="2093"/>
    <cellStyle name="Normal 48 5 2 2" xfId="9625"/>
    <cellStyle name="Normal 48 5 3" xfId="8711"/>
    <cellStyle name="Normal 48 6" xfId="1563"/>
    <cellStyle name="Normal 48 6 2" xfId="9173"/>
    <cellStyle name="Normal 48 7" xfId="8259"/>
    <cellStyle name="Normal 49" xfId="326"/>
    <cellStyle name="Normal 49 2" xfId="415"/>
    <cellStyle name="Normal 49 2 2" xfId="545"/>
    <cellStyle name="Normal 49 2 2 2" xfId="810"/>
    <cellStyle name="Normal 49 2 2 2 2" xfId="1342"/>
    <cellStyle name="Normal 49 2 2 2 2 2" xfId="2551"/>
    <cellStyle name="Normal 49 2 2 2 2 2 2" xfId="10014"/>
    <cellStyle name="Normal 49 2 2 2 2 3" xfId="9100"/>
    <cellStyle name="Normal 49 2 2 2 3" xfId="2019"/>
    <cellStyle name="Normal 49 2 2 2 3 2" xfId="9562"/>
    <cellStyle name="Normal 49 2 2 2 4" xfId="8648"/>
    <cellStyle name="Normal 49 2 2 3" xfId="1077"/>
    <cellStyle name="Normal 49 2 2 3 2" xfId="2286"/>
    <cellStyle name="Normal 49 2 2 3 2 2" xfId="9789"/>
    <cellStyle name="Normal 49 2 2 3 3" xfId="8875"/>
    <cellStyle name="Normal 49 2 2 4" xfId="1754"/>
    <cellStyle name="Normal 49 2 2 4 2" xfId="9337"/>
    <cellStyle name="Normal 49 2 2 5" xfId="8423"/>
    <cellStyle name="Normal 49 2 3" xfId="681"/>
    <cellStyle name="Normal 49 2 3 2" xfId="1213"/>
    <cellStyle name="Normal 49 2 3 2 2" xfId="2422"/>
    <cellStyle name="Normal 49 2 3 2 2 2" xfId="9902"/>
    <cellStyle name="Normal 49 2 3 2 3" xfId="8988"/>
    <cellStyle name="Normal 49 2 3 3" xfId="1890"/>
    <cellStyle name="Normal 49 2 3 3 2" xfId="9450"/>
    <cellStyle name="Normal 49 2 3 4" xfId="8536"/>
    <cellStyle name="Normal 49 2 4" xfId="948"/>
    <cellStyle name="Normal 49 2 4 2" xfId="2157"/>
    <cellStyle name="Normal 49 2 4 2 2" xfId="9677"/>
    <cellStyle name="Normal 49 2 4 3" xfId="8763"/>
    <cellStyle name="Normal 49 2 5" xfId="1624"/>
    <cellStyle name="Normal 49 2 5 2" xfId="9225"/>
    <cellStyle name="Normal 49 2 6" xfId="8311"/>
    <cellStyle name="Normal 49 3" xfId="494"/>
    <cellStyle name="Normal 49 3 2" xfId="759"/>
    <cellStyle name="Normal 49 3 2 2" xfId="1291"/>
    <cellStyle name="Normal 49 3 2 2 2" xfId="2500"/>
    <cellStyle name="Normal 49 3 2 2 2 2" xfId="9963"/>
    <cellStyle name="Normal 49 3 2 2 3" xfId="9049"/>
    <cellStyle name="Normal 49 3 2 3" xfId="1968"/>
    <cellStyle name="Normal 49 3 2 3 2" xfId="9511"/>
    <cellStyle name="Normal 49 3 2 4" xfId="8597"/>
    <cellStyle name="Normal 49 3 3" xfId="1026"/>
    <cellStyle name="Normal 49 3 3 2" xfId="2235"/>
    <cellStyle name="Normal 49 3 3 2 2" xfId="9738"/>
    <cellStyle name="Normal 49 3 3 3" xfId="8824"/>
    <cellStyle name="Normal 49 3 4" xfId="1703"/>
    <cellStyle name="Normal 49 3 4 2" xfId="9286"/>
    <cellStyle name="Normal 49 3 5" xfId="8372"/>
    <cellStyle name="Normal 49 4" xfId="618"/>
    <cellStyle name="Normal 49 4 2" xfId="1150"/>
    <cellStyle name="Normal 49 4 2 2" xfId="2359"/>
    <cellStyle name="Normal 49 4 2 2 2" xfId="9851"/>
    <cellStyle name="Normal 49 4 2 3" xfId="8937"/>
    <cellStyle name="Normal 49 4 3" xfId="1827"/>
    <cellStyle name="Normal 49 4 3 2" xfId="9399"/>
    <cellStyle name="Normal 49 4 4" xfId="8485"/>
    <cellStyle name="Normal 49 5" xfId="885"/>
    <cellStyle name="Normal 49 5 2" xfId="2094"/>
    <cellStyle name="Normal 49 5 2 2" xfId="9626"/>
    <cellStyle name="Normal 49 5 3" xfId="8712"/>
    <cellStyle name="Normal 49 6" xfId="1564"/>
    <cellStyle name="Normal 49 6 2" xfId="9174"/>
    <cellStyle name="Normal 49 7" xfId="8260"/>
    <cellStyle name="Normal 5" xfId="4"/>
    <cellStyle name="Normal 5 2" xfId="327"/>
    <cellStyle name="Normal 5 3" xfId="8217"/>
    <cellStyle name="Normal 50" xfId="328"/>
    <cellStyle name="Normal 51" xfId="329"/>
    <cellStyle name="Normal 52" xfId="330"/>
    <cellStyle name="Normal 53" xfId="331"/>
    <cellStyle name="Normal 53 2" xfId="416"/>
    <cellStyle name="Normal 53 2 2" xfId="546"/>
    <cellStyle name="Normal 53 2 2 2" xfId="811"/>
    <cellStyle name="Normal 53 2 2 2 2" xfId="1343"/>
    <cellStyle name="Normal 53 2 2 2 2 2" xfId="2552"/>
    <cellStyle name="Normal 53 2 2 2 2 2 2" xfId="10015"/>
    <cellStyle name="Normal 53 2 2 2 2 3" xfId="9101"/>
    <cellStyle name="Normal 53 2 2 2 3" xfId="2020"/>
    <cellStyle name="Normal 53 2 2 2 3 2" xfId="9563"/>
    <cellStyle name="Normal 53 2 2 2 4" xfId="8649"/>
    <cellStyle name="Normal 53 2 2 3" xfId="1078"/>
    <cellStyle name="Normal 53 2 2 3 2" xfId="2287"/>
    <cellStyle name="Normal 53 2 2 3 2 2" xfId="9790"/>
    <cellStyle name="Normal 53 2 2 3 3" xfId="8876"/>
    <cellStyle name="Normal 53 2 2 4" xfId="1755"/>
    <cellStyle name="Normal 53 2 2 4 2" xfId="9338"/>
    <cellStyle name="Normal 53 2 2 5" xfId="8424"/>
    <cellStyle name="Normal 53 2 3" xfId="682"/>
    <cellStyle name="Normal 53 2 3 2" xfId="1214"/>
    <cellStyle name="Normal 53 2 3 2 2" xfId="2423"/>
    <cellStyle name="Normal 53 2 3 2 2 2" xfId="9903"/>
    <cellStyle name="Normal 53 2 3 2 3" xfId="8989"/>
    <cellStyle name="Normal 53 2 3 3" xfId="1891"/>
    <cellStyle name="Normal 53 2 3 3 2" xfId="9451"/>
    <cellStyle name="Normal 53 2 3 4" xfId="8537"/>
    <cellStyle name="Normal 53 2 4" xfId="949"/>
    <cellStyle name="Normal 53 2 4 2" xfId="2158"/>
    <cellStyle name="Normal 53 2 4 2 2" xfId="9678"/>
    <cellStyle name="Normal 53 2 4 3" xfId="8764"/>
    <cellStyle name="Normal 53 2 5" xfId="1625"/>
    <cellStyle name="Normal 53 2 5 2" xfId="9226"/>
    <cellStyle name="Normal 53 2 6" xfId="8312"/>
    <cellStyle name="Normal 53 3" xfId="495"/>
    <cellStyle name="Normal 53 3 2" xfId="760"/>
    <cellStyle name="Normal 53 3 2 2" xfId="1292"/>
    <cellStyle name="Normal 53 3 2 2 2" xfId="2501"/>
    <cellStyle name="Normal 53 3 2 2 2 2" xfId="9964"/>
    <cellStyle name="Normal 53 3 2 2 3" xfId="9050"/>
    <cellStyle name="Normal 53 3 2 3" xfId="1969"/>
    <cellStyle name="Normal 53 3 2 3 2" xfId="9512"/>
    <cellStyle name="Normal 53 3 2 4" xfId="8598"/>
    <cellStyle name="Normal 53 3 3" xfId="1027"/>
    <cellStyle name="Normal 53 3 3 2" xfId="2236"/>
    <cellStyle name="Normal 53 3 3 2 2" xfId="9739"/>
    <cellStyle name="Normal 53 3 3 3" xfId="8825"/>
    <cellStyle name="Normal 53 3 4" xfId="1704"/>
    <cellStyle name="Normal 53 3 4 2" xfId="9287"/>
    <cellStyle name="Normal 53 3 5" xfId="8373"/>
    <cellStyle name="Normal 53 4" xfId="619"/>
    <cellStyle name="Normal 53 4 2" xfId="1151"/>
    <cellStyle name="Normal 53 4 2 2" xfId="2360"/>
    <cellStyle name="Normal 53 4 2 2 2" xfId="9852"/>
    <cellStyle name="Normal 53 4 2 3" xfId="8938"/>
    <cellStyle name="Normal 53 4 3" xfId="1828"/>
    <cellStyle name="Normal 53 4 3 2" xfId="9400"/>
    <cellStyle name="Normal 53 4 4" xfId="8486"/>
    <cellStyle name="Normal 53 5" xfId="886"/>
    <cellStyle name="Normal 53 5 2" xfId="2095"/>
    <cellStyle name="Normal 53 5 2 2" xfId="9627"/>
    <cellStyle name="Normal 53 5 3" xfId="8713"/>
    <cellStyle name="Normal 53 6" xfId="1565"/>
    <cellStyle name="Normal 53 6 2" xfId="9175"/>
    <cellStyle name="Normal 53 7" xfId="8261"/>
    <cellStyle name="Normal 54" xfId="332"/>
    <cellStyle name="Normal 54 2" xfId="417"/>
    <cellStyle name="Normal 54 2 2" xfId="547"/>
    <cellStyle name="Normal 54 2 2 2" xfId="812"/>
    <cellStyle name="Normal 54 2 2 2 2" xfId="1344"/>
    <cellStyle name="Normal 54 2 2 2 2 2" xfId="2553"/>
    <cellStyle name="Normal 54 2 2 2 2 2 2" xfId="10016"/>
    <cellStyle name="Normal 54 2 2 2 2 3" xfId="9102"/>
    <cellStyle name="Normal 54 2 2 2 3" xfId="2021"/>
    <cellStyle name="Normal 54 2 2 2 3 2" xfId="9564"/>
    <cellStyle name="Normal 54 2 2 2 4" xfId="8650"/>
    <cellStyle name="Normal 54 2 2 3" xfId="1079"/>
    <cellStyle name="Normal 54 2 2 3 2" xfId="2288"/>
    <cellStyle name="Normal 54 2 2 3 2 2" xfId="9791"/>
    <cellStyle name="Normal 54 2 2 3 3" xfId="8877"/>
    <cellStyle name="Normal 54 2 2 4" xfId="1756"/>
    <cellStyle name="Normal 54 2 2 4 2" xfId="9339"/>
    <cellStyle name="Normal 54 2 2 5" xfId="8425"/>
    <cellStyle name="Normal 54 2 3" xfId="683"/>
    <cellStyle name="Normal 54 2 3 2" xfId="1215"/>
    <cellStyle name="Normal 54 2 3 2 2" xfId="2424"/>
    <cellStyle name="Normal 54 2 3 2 2 2" xfId="9904"/>
    <cellStyle name="Normal 54 2 3 2 3" xfId="8990"/>
    <cellStyle name="Normal 54 2 3 3" xfId="1892"/>
    <cellStyle name="Normal 54 2 3 3 2" xfId="9452"/>
    <cellStyle name="Normal 54 2 3 4" xfId="8538"/>
    <cellStyle name="Normal 54 2 4" xfId="950"/>
    <cellStyle name="Normal 54 2 4 2" xfId="2159"/>
    <cellStyle name="Normal 54 2 4 2 2" xfId="9679"/>
    <cellStyle name="Normal 54 2 4 3" xfId="8765"/>
    <cellStyle name="Normal 54 2 5" xfId="1626"/>
    <cellStyle name="Normal 54 2 5 2" xfId="9227"/>
    <cellStyle name="Normal 54 2 6" xfId="8313"/>
    <cellStyle name="Normal 54 3" xfId="496"/>
    <cellStyle name="Normal 54 3 2" xfId="761"/>
    <cellStyle name="Normal 54 3 2 2" xfId="1293"/>
    <cellStyle name="Normal 54 3 2 2 2" xfId="2502"/>
    <cellStyle name="Normal 54 3 2 2 2 2" xfId="9965"/>
    <cellStyle name="Normal 54 3 2 2 3" xfId="9051"/>
    <cellStyle name="Normal 54 3 2 3" xfId="1970"/>
    <cellStyle name="Normal 54 3 2 3 2" xfId="9513"/>
    <cellStyle name="Normal 54 3 2 4" xfId="8599"/>
    <cellStyle name="Normal 54 3 3" xfId="1028"/>
    <cellStyle name="Normal 54 3 3 2" xfId="2237"/>
    <cellStyle name="Normal 54 3 3 2 2" xfId="9740"/>
    <cellStyle name="Normal 54 3 3 3" xfId="8826"/>
    <cellStyle name="Normal 54 3 4" xfId="1705"/>
    <cellStyle name="Normal 54 3 4 2" xfId="9288"/>
    <cellStyle name="Normal 54 3 5" xfId="8374"/>
    <cellStyle name="Normal 54 4" xfId="620"/>
    <cellStyle name="Normal 54 4 2" xfId="1152"/>
    <cellStyle name="Normal 54 4 2 2" xfId="2361"/>
    <cellStyle name="Normal 54 4 2 2 2" xfId="9853"/>
    <cellStyle name="Normal 54 4 2 3" xfId="8939"/>
    <cellStyle name="Normal 54 4 3" xfId="1829"/>
    <cellStyle name="Normal 54 4 3 2" xfId="9401"/>
    <cellStyle name="Normal 54 4 4" xfId="8487"/>
    <cellStyle name="Normal 54 5" xfId="887"/>
    <cellStyle name="Normal 54 5 2" xfId="2096"/>
    <cellStyle name="Normal 54 5 2 2" xfId="9628"/>
    <cellStyle name="Normal 54 5 3" xfId="8714"/>
    <cellStyle name="Normal 54 6" xfId="1566"/>
    <cellStyle name="Normal 54 6 2" xfId="9176"/>
    <cellStyle name="Normal 54 7" xfId="8262"/>
    <cellStyle name="Normal 55" xfId="333"/>
    <cellStyle name="Normal 56" xfId="334"/>
    <cellStyle name="Normal 56 2" xfId="418"/>
    <cellStyle name="Normal 56 2 2" xfId="548"/>
    <cellStyle name="Normal 56 2 2 2" xfId="813"/>
    <cellStyle name="Normal 56 2 2 2 2" xfId="1345"/>
    <cellStyle name="Normal 56 2 2 2 2 2" xfId="2554"/>
    <cellStyle name="Normal 56 2 2 2 2 2 2" xfId="10017"/>
    <cellStyle name="Normal 56 2 2 2 2 3" xfId="9103"/>
    <cellStyle name="Normal 56 2 2 2 3" xfId="2022"/>
    <cellStyle name="Normal 56 2 2 2 3 2" xfId="9565"/>
    <cellStyle name="Normal 56 2 2 2 4" xfId="8651"/>
    <cellStyle name="Normal 56 2 2 3" xfId="1080"/>
    <cellStyle name="Normal 56 2 2 3 2" xfId="2289"/>
    <cellStyle name="Normal 56 2 2 3 2 2" xfId="9792"/>
    <cellStyle name="Normal 56 2 2 3 3" xfId="8878"/>
    <cellStyle name="Normal 56 2 2 4" xfId="1757"/>
    <cellStyle name="Normal 56 2 2 4 2" xfId="9340"/>
    <cellStyle name="Normal 56 2 2 5" xfId="8426"/>
    <cellStyle name="Normal 56 2 3" xfId="684"/>
    <cellStyle name="Normal 56 2 3 2" xfId="1216"/>
    <cellStyle name="Normal 56 2 3 2 2" xfId="2425"/>
    <cellStyle name="Normal 56 2 3 2 2 2" xfId="9905"/>
    <cellStyle name="Normal 56 2 3 2 3" xfId="8991"/>
    <cellStyle name="Normal 56 2 3 3" xfId="1893"/>
    <cellStyle name="Normal 56 2 3 3 2" xfId="9453"/>
    <cellStyle name="Normal 56 2 3 4" xfId="8539"/>
    <cellStyle name="Normal 56 2 4" xfId="951"/>
    <cellStyle name="Normal 56 2 4 2" xfId="2160"/>
    <cellStyle name="Normal 56 2 4 2 2" xfId="9680"/>
    <cellStyle name="Normal 56 2 4 3" xfId="8766"/>
    <cellStyle name="Normal 56 2 5" xfId="1627"/>
    <cellStyle name="Normal 56 2 5 2" xfId="9228"/>
    <cellStyle name="Normal 56 2 6" xfId="8314"/>
    <cellStyle name="Normal 56 3" xfId="497"/>
    <cellStyle name="Normal 56 3 2" xfId="762"/>
    <cellStyle name="Normal 56 3 2 2" xfId="1294"/>
    <cellStyle name="Normal 56 3 2 2 2" xfId="2503"/>
    <cellStyle name="Normal 56 3 2 2 2 2" xfId="9966"/>
    <cellStyle name="Normal 56 3 2 2 3" xfId="9052"/>
    <cellStyle name="Normal 56 3 2 3" xfId="1971"/>
    <cellStyle name="Normal 56 3 2 3 2" xfId="9514"/>
    <cellStyle name="Normal 56 3 2 4" xfId="8600"/>
    <cellStyle name="Normal 56 3 3" xfId="1029"/>
    <cellStyle name="Normal 56 3 3 2" xfId="2238"/>
    <cellStyle name="Normal 56 3 3 2 2" xfId="9741"/>
    <cellStyle name="Normal 56 3 3 3" xfId="8827"/>
    <cellStyle name="Normal 56 3 4" xfId="1706"/>
    <cellStyle name="Normal 56 3 4 2" xfId="9289"/>
    <cellStyle name="Normal 56 3 5" xfId="8375"/>
    <cellStyle name="Normal 56 4" xfId="621"/>
    <cellStyle name="Normal 56 4 2" xfId="1153"/>
    <cellStyle name="Normal 56 4 2 2" xfId="2362"/>
    <cellStyle name="Normal 56 4 2 2 2" xfId="9854"/>
    <cellStyle name="Normal 56 4 2 3" xfId="8940"/>
    <cellStyle name="Normal 56 4 3" xfId="1830"/>
    <cellStyle name="Normal 56 4 3 2" xfId="9402"/>
    <cellStyle name="Normal 56 4 4" xfId="8488"/>
    <cellStyle name="Normal 56 5" xfId="888"/>
    <cellStyle name="Normal 56 5 2" xfId="2097"/>
    <cellStyle name="Normal 56 5 2 2" xfId="9629"/>
    <cellStyle name="Normal 56 5 3" xfId="8715"/>
    <cellStyle name="Normal 56 6" xfId="1567"/>
    <cellStyle name="Normal 56 6 2" xfId="9177"/>
    <cellStyle name="Normal 56 7" xfId="8263"/>
    <cellStyle name="Normal 57" xfId="335"/>
    <cellStyle name="Normal 58" xfId="336"/>
    <cellStyle name="Normal 58 2" xfId="419"/>
    <cellStyle name="Normal 58 2 2" xfId="549"/>
    <cellStyle name="Normal 58 2 2 2" xfId="814"/>
    <cellStyle name="Normal 58 2 2 2 2" xfId="1346"/>
    <cellStyle name="Normal 58 2 2 2 2 2" xfId="2555"/>
    <cellStyle name="Normal 58 2 2 2 2 2 2" xfId="10018"/>
    <cellStyle name="Normal 58 2 2 2 2 3" xfId="9104"/>
    <cellStyle name="Normal 58 2 2 2 3" xfId="2023"/>
    <cellStyle name="Normal 58 2 2 2 3 2" xfId="9566"/>
    <cellStyle name="Normal 58 2 2 2 4" xfId="8652"/>
    <cellStyle name="Normal 58 2 2 3" xfId="1081"/>
    <cellStyle name="Normal 58 2 2 3 2" xfId="2290"/>
    <cellStyle name="Normal 58 2 2 3 2 2" xfId="9793"/>
    <cellStyle name="Normal 58 2 2 3 3" xfId="8879"/>
    <cellStyle name="Normal 58 2 2 4" xfId="1758"/>
    <cellStyle name="Normal 58 2 2 4 2" xfId="9341"/>
    <cellStyle name="Normal 58 2 2 5" xfId="8427"/>
    <cellStyle name="Normal 58 2 3" xfId="685"/>
    <cellStyle name="Normal 58 2 3 2" xfId="1217"/>
    <cellStyle name="Normal 58 2 3 2 2" xfId="2426"/>
    <cellStyle name="Normal 58 2 3 2 2 2" xfId="9906"/>
    <cellStyle name="Normal 58 2 3 2 3" xfId="8992"/>
    <cellStyle name="Normal 58 2 3 3" xfId="1894"/>
    <cellStyle name="Normal 58 2 3 3 2" xfId="9454"/>
    <cellStyle name="Normal 58 2 3 4" xfId="8540"/>
    <cellStyle name="Normal 58 2 4" xfId="952"/>
    <cellStyle name="Normal 58 2 4 2" xfId="2161"/>
    <cellStyle name="Normal 58 2 4 2 2" xfId="9681"/>
    <cellStyle name="Normal 58 2 4 3" xfId="8767"/>
    <cellStyle name="Normal 58 2 5" xfId="1628"/>
    <cellStyle name="Normal 58 2 5 2" xfId="9229"/>
    <cellStyle name="Normal 58 2 6" xfId="8315"/>
    <cellStyle name="Normal 58 3" xfId="498"/>
    <cellStyle name="Normal 58 3 2" xfId="763"/>
    <cellStyle name="Normal 58 3 2 2" xfId="1295"/>
    <cellStyle name="Normal 58 3 2 2 2" xfId="2504"/>
    <cellStyle name="Normal 58 3 2 2 2 2" xfId="9967"/>
    <cellStyle name="Normal 58 3 2 2 3" xfId="9053"/>
    <cellStyle name="Normal 58 3 2 3" xfId="1972"/>
    <cellStyle name="Normal 58 3 2 3 2" xfId="9515"/>
    <cellStyle name="Normal 58 3 2 4" xfId="8601"/>
    <cellStyle name="Normal 58 3 3" xfId="1030"/>
    <cellStyle name="Normal 58 3 3 2" xfId="2239"/>
    <cellStyle name="Normal 58 3 3 2 2" xfId="9742"/>
    <cellStyle name="Normal 58 3 3 3" xfId="8828"/>
    <cellStyle name="Normal 58 3 4" xfId="1707"/>
    <cellStyle name="Normal 58 3 4 2" xfId="9290"/>
    <cellStyle name="Normal 58 3 5" xfId="8376"/>
    <cellStyle name="Normal 58 4" xfId="622"/>
    <cellStyle name="Normal 58 4 2" xfId="1154"/>
    <cellStyle name="Normal 58 4 2 2" xfId="2363"/>
    <cellStyle name="Normal 58 4 2 2 2" xfId="9855"/>
    <cellStyle name="Normal 58 4 2 3" xfId="8941"/>
    <cellStyle name="Normal 58 4 3" xfId="1831"/>
    <cellStyle name="Normal 58 4 3 2" xfId="9403"/>
    <cellStyle name="Normal 58 4 4" xfId="8489"/>
    <cellStyle name="Normal 58 5" xfId="889"/>
    <cellStyle name="Normal 58 5 2" xfId="2098"/>
    <cellStyle name="Normal 58 5 2 2" xfId="9630"/>
    <cellStyle name="Normal 58 5 3" xfId="8716"/>
    <cellStyle name="Normal 58 6" xfId="1568"/>
    <cellStyle name="Normal 58 6 2" xfId="9178"/>
    <cellStyle name="Normal 58 7" xfId="8264"/>
    <cellStyle name="Normal 59" xfId="337"/>
    <cellStyle name="Normal 59 2" xfId="420"/>
    <cellStyle name="Normal 59 2 2" xfId="550"/>
    <cellStyle name="Normal 59 2 2 2" xfId="815"/>
    <cellStyle name="Normal 59 2 2 2 2" xfId="1347"/>
    <cellStyle name="Normal 59 2 2 2 2 2" xfId="2556"/>
    <cellStyle name="Normal 59 2 2 2 2 2 2" xfId="10019"/>
    <cellStyle name="Normal 59 2 2 2 2 3" xfId="9105"/>
    <cellStyle name="Normal 59 2 2 2 3" xfId="2024"/>
    <cellStyle name="Normal 59 2 2 2 3 2" xfId="9567"/>
    <cellStyle name="Normal 59 2 2 2 4" xfId="8653"/>
    <cellStyle name="Normal 59 2 2 3" xfId="1082"/>
    <cellStyle name="Normal 59 2 2 3 2" xfId="2291"/>
    <cellStyle name="Normal 59 2 2 3 2 2" xfId="9794"/>
    <cellStyle name="Normal 59 2 2 3 3" xfId="8880"/>
    <cellStyle name="Normal 59 2 2 4" xfId="1759"/>
    <cellStyle name="Normal 59 2 2 4 2" xfId="9342"/>
    <cellStyle name="Normal 59 2 2 5" xfId="8428"/>
    <cellStyle name="Normal 59 2 3" xfId="686"/>
    <cellStyle name="Normal 59 2 3 2" xfId="1218"/>
    <cellStyle name="Normal 59 2 3 2 2" xfId="2427"/>
    <cellStyle name="Normal 59 2 3 2 2 2" xfId="9907"/>
    <cellStyle name="Normal 59 2 3 2 3" xfId="8993"/>
    <cellStyle name="Normal 59 2 3 3" xfId="1895"/>
    <cellStyle name="Normal 59 2 3 3 2" xfId="9455"/>
    <cellStyle name="Normal 59 2 3 4" xfId="8541"/>
    <cellStyle name="Normal 59 2 4" xfId="953"/>
    <cellStyle name="Normal 59 2 4 2" xfId="2162"/>
    <cellStyle name="Normal 59 2 4 2 2" xfId="9682"/>
    <cellStyle name="Normal 59 2 4 3" xfId="8768"/>
    <cellStyle name="Normal 59 2 5" xfId="1629"/>
    <cellStyle name="Normal 59 2 5 2" xfId="9230"/>
    <cellStyle name="Normal 59 2 6" xfId="8316"/>
    <cellStyle name="Normal 59 3" xfId="499"/>
    <cellStyle name="Normal 59 3 2" xfId="764"/>
    <cellStyle name="Normal 59 3 2 2" xfId="1296"/>
    <cellStyle name="Normal 59 3 2 2 2" xfId="2505"/>
    <cellStyle name="Normal 59 3 2 2 2 2" xfId="9968"/>
    <cellStyle name="Normal 59 3 2 2 3" xfId="9054"/>
    <cellStyle name="Normal 59 3 2 3" xfId="1973"/>
    <cellStyle name="Normal 59 3 2 3 2" xfId="9516"/>
    <cellStyle name="Normal 59 3 2 4" xfId="8602"/>
    <cellStyle name="Normal 59 3 3" xfId="1031"/>
    <cellStyle name="Normal 59 3 3 2" xfId="2240"/>
    <cellStyle name="Normal 59 3 3 2 2" xfId="9743"/>
    <cellStyle name="Normal 59 3 3 3" xfId="8829"/>
    <cellStyle name="Normal 59 3 4" xfId="1708"/>
    <cellStyle name="Normal 59 3 4 2" xfId="9291"/>
    <cellStyle name="Normal 59 3 5" xfId="8377"/>
    <cellStyle name="Normal 59 4" xfId="623"/>
    <cellStyle name="Normal 59 4 2" xfId="1155"/>
    <cellStyle name="Normal 59 4 2 2" xfId="2364"/>
    <cellStyle name="Normal 59 4 2 2 2" xfId="9856"/>
    <cellStyle name="Normal 59 4 2 3" xfId="8942"/>
    <cellStyle name="Normal 59 4 3" xfId="1832"/>
    <cellStyle name="Normal 59 4 3 2" xfId="9404"/>
    <cellStyle name="Normal 59 4 4" xfId="8490"/>
    <cellStyle name="Normal 59 5" xfId="890"/>
    <cellStyle name="Normal 59 5 2" xfId="2099"/>
    <cellStyle name="Normal 59 5 2 2" xfId="9631"/>
    <cellStyle name="Normal 59 5 3" xfId="8717"/>
    <cellStyle name="Normal 59 6" xfId="1569"/>
    <cellStyle name="Normal 59 6 2" xfId="9179"/>
    <cellStyle name="Normal 59 7" xfId="8265"/>
    <cellStyle name="Normal 6" xfId="3"/>
    <cellStyle name="Normal 6 2" xfId="339"/>
    <cellStyle name="Normal 6 3" xfId="338"/>
    <cellStyle name="Normal 6 4" xfId="8216"/>
    <cellStyle name="Normal 60" xfId="340"/>
    <cellStyle name="Normal 60 2" xfId="421"/>
    <cellStyle name="Normal 60 2 2" xfId="551"/>
    <cellStyle name="Normal 60 2 2 2" xfId="816"/>
    <cellStyle name="Normal 60 2 2 2 2" xfId="1348"/>
    <cellStyle name="Normal 60 2 2 2 2 2" xfId="2557"/>
    <cellStyle name="Normal 60 2 2 2 2 2 2" xfId="10020"/>
    <cellStyle name="Normal 60 2 2 2 2 3" xfId="9106"/>
    <cellStyle name="Normal 60 2 2 2 3" xfId="2025"/>
    <cellStyle name="Normal 60 2 2 2 3 2" xfId="9568"/>
    <cellStyle name="Normal 60 2 2 2 4" xfId="8654"/>
    <cellStyle name="Normal 60 2 2 3" xfId="1083"/>
    <cellStyle name="Normal 60 2 2 3 2" xfId="2292"/>
    <cellStyle name="Normal 60 2 2 3 2 2" xfId="9795"/>
    <cellStyle name="Normal 60 2 2 3 3" xfId="8881"/>
    <cellStyle name="Normal 60 2 2 4" xfId="1760"/>
    <cellStyle name="Normal 60 2 2 4 2" xfId="9343"/>
    <cellStyle name="Normal 60 2 2 5" xfId="8429"/>
    <cellStyle name="Normal 60 2 3" xfId="687"/>
    <cellStyle name="Normal 60 2 3 2" xfId="1219"/>
    <cellStyle name="Normal 60 2 3 2 2" xfId="2428"/>
    <cellStyle name="Normal 60 2 3 2 2 2" xfId="9908"/>
    <cellStyle name="Normal 60 2 3 2 3" xfId="8994"/>
    <cellStyle name="Normal 60 2 3 3" xfId="1896"/>
    <cellStyle name="Normal 60 2 3 3 2" xfId="9456"/>
    <cellStyle name="Normal 60 2 3 4" xfId="8542"/>
    <cellStyle name="Normal 60 2 4" xfId="954"/>
    <cellStyle name="Normal 60 2 4 2" xfId="2163"/>
    <cellStyle name="Normal 60 2 4 2 2" xfId="9683"/>
    <cellStyle name="Normal 60 2 4 3" xfId="8769"/>
    <cellStyle name="Normal 60 2 5" xfId="1630"/>
    <cellStyle name="Normal 60 2 5 2" xfId="9231"/>
    <cellStyle name="Normal 60 2 6" xfId="8317"/>
    <cellStyle name="Normal 60 3" xfId="500"/>
    <cellStyle name="Normal 60 3 2" xfId="765"/>
    <cellStyle name="Normal 60 3 2 2" xfId="1297"/>
    <cellStyle name="Normal 60 3 2 2 2" xfId="2506"/>
    <cellStyle name="Normal 60 3 2 2 2 2" xfId="9969"/>
    <cellStyle name="Normal 60 3 2 2 3" xfId="9055"/>
    <cellStyle name="Normal 60 3 2 3" xfId="1974"/>
    <cellStyle name="Normal 60 3 2 3 2" xfId="9517"/>
    <cellStyle name="Normal 60 3 2 4" xfId="8603"/>
    <cellStyle name="Normal 60 3 3" xfId="1032"/>
    <cellStyle name="Normal 60 3 3 2" xfId="2241"/>
    <cellStyle name="Normal 60 3 3 2 2" xfId="9744"/>
    <cellStyle name="Normal 60 3 3 3" xfId="8830"/>
    <cellStyle name="Normal 60 3 4" xfId="1709"/>
    <cellStyle name="Normal 60 3 4 2" xfId="9292"/>
    <cellStyle name="Normal 60 3 5" xfId="8378"/>
    <cellStyle name="Normal 60 4" xfId="624"/>
    <cellStyle name="Normal 60 4 2" xfId="1156"/>
    <cellStyle name="Normal 60 4 2 2" xfId="2365"/>
    <cellStyle name="Normal 60 4 2 2 2" xfId="9857"/>
    <cellStyle name="Normal 60 4 2 3" xfId="8943"/>
    <cellStyle name="Normal 60 4 3" xfId="1833"/>
    <cellStyle name="Normal 60 4 3 2" xfId="9405"/>
    <cellStyle name="Normal 60 4 4" xfId="8491"/>
    <cellStyle name="Normal 60 5" xfId="891"/>
    <cellStyle name="Normal 60 5 2" xfId="2100"/>
    <cellStyle name="Normal 60 5 2 2" xfId="9632"/>
    <cellStyle name="Normal 60 5 3" xfId="8718"/>
    <cellStyle name="Normal 60 6" xfId="1570"/>
    <cellStyle name="Normal 60 6 2" xfId="9180"/>
    <cellStyle name="Normal 60 7" xfId="8266"/>
    <cellStyle name="Normal 61" xfId="341"/>
    <cellStyle name="Normal 62" xfId="342"/>
    <cellStyle name="Normal 63" xfId="436"/>
    <cellStyle name="Normal 63 2" xfId="565"/>
    <cellStyle name="Normal 63 2 2" xfId="830"/>
    <cellStyle name="Normal 63 2 2 2" xfId="1362"/>
    <cellStyle name="Normal 63 2 2 2 2" xfId="2571"/>
    <cellStyle name="Normal 63 2 2 2 2 2" xfId="10034"/>
    <cellStyle name="Normal 63 2 2 2 3" xfId="9120"/>
    <cellStyle name="Normal 63 2 2 3" xfId="2039"/>
    <cellStyle name="Normal 63 2 2 3 2" xfId="9582"/>
    <cellStyle name="Normal 63 2 2 4" xfId="8668"/>
    <cellStyle name="Normal 63 2 3" xfId="1097"/>
    <cellStyle name="Normal 63 2 3 2" xfId="2306"/>
    <cellStyle name="Normal 63 2 3 2 2" xfId="9809"/>
    <cellStyle name="Normal 63 2 3 3" xfId="8895"/>
    <cellStyle name="Normal 63 2 4" xfId="1774"/>
    <cellStyle name="Normal 63 2 4 2" xfId="9357"/>
    <cellStyle name="Normal 63 2 5" xfId="8443"/>
    <cellStyle name="Normal 63 3" xfId="701"/>
    <cellStyle name="Normal 63 3 2" xfId="1233"/>
    <cellStyle name="Normal 63 3 2 2" xfId="2442"/>
    <cellStyle name="Normal 63 3 2 2 2" xfId="9922"/>
    <cellStyle name="Normal 63 3 2 3" xfId="9008"/>
    <cellStyle name="Normal 63 3 3" xfId="1910"/>
    <cellStyle name="Normal 63 3 3 2" xfId="9470"/>
    <cellStyle name="Normal 63 3 4" xfId="8556"/>
    <cellStyle name="Normal 63 4" xfId="968"/>
    <cellStyle name="Normal 63 4 2" xfId="2177"/>
    <cellStyle name="Normal 63 4 2 2" xfId="9697"/>
    <cellStyle name="Normal 63 4 3" xfId="8783"/>
    <cellStyle name="Normal 63 5" xfId="1645"/>
    <cellStyle name="Normal 63 5 2" xfId="9245"/>
    <cellStyle name="Normal 63 6" xfId="8331"/>
    <cellStyle name="Normal 64" xfId="437"/>
    <cellStyle name="Normal 64 2" xfId="566"/>
    <cellStyle name="Normal 64 2 2" xfId="831"/>
    <cellStyle name="Normal 64 2 2 2" xfId="1363"/>
    <cellStyle name="Normal 64 2 2 2 2" xfId="2572"/>
    <cellStyle name="Normal 64 2 2 2 2 2" xfId="10035"/>
    <cellStyle name="Normal 64 2 2 2 3" xfId="9121"/>
    <cellStyle name="Normal 64 2 2 3" xfId="2040"/>
    <cellStyle name="Normal 64 2 2 3 2" xfId="9583"/>
    <cellStyle name="Normal 64 2 2 4" xfId="8669"/>
    <cellStyle name="Normal 64 2 3" xfId="1098"/>
    <cellStyle name="Normal 64 2 3 2" xfId="2307"/>
    <cellStyle name="Normal 64 2 3 2 2" xfId="9810"/>
    <cellStyle name="Normal 64 2 3 3" xfId="8896"/>
    <cellStyle name="Normal 64 2 4" xfId="1775"/>
    <cellStyle name="Normal 64 2 4 2" xfId="9358"/>
    <cellStyle name="Normal 64 2 5" xfId="8444"/>
    <cellStyle name="Normal 64 3" xfId="702"/>
    <cellStyle name="Normal 64 3 2" xfId="1234"/>
    <cellStyle name="Normal 64 3 2 2" xfId="2443"/>
    <cellStyle name="Normal 64 3 2 2 2" xfId="9923"/>
    <cellStyle name="Normal 64 3 2 3" xfId="9009"/>
    <cellStyle name="Normal 64 3 3" xfId="1911"/>
    <cellStyle name="Normal 64 3 3 2" xfId="9471"/>
    <cellStyle name="Normal 64 3 4" xfId="8557"/>
    <cellStyle name="Normal 64 4" xfId="969"/>
    <cellStyle name="Normal 64 4 2" xfId="2178"/>
    <cellStyle name="Normal 64 4 2 2" xfId="9698"/>
    <cellStyle name="Normal 64 4 3" xfId="8784"/>
    <cellStyle name="Normal 64 5" xfId="1646"/>
    <cellStyle name="Normal 64 5 2" xfId="9246"/>
    <cellStyle name="Normal 64 6" xfId="8332"/>
    <cellStyle name="Normal 65" xfId="438"/>
    <cellStyle name="Normal 65 2" xfId="567"/>
    <cellStyle name="Normal 65 2 2" xfId="832"/>
    <cellStyle name="Normal 65 2 2 2" xfId="1364"/>
    <cellStyle name="Normal 65 2 2 2 2" xfId="2573"/>
    <cellStyle name="Normal 65 2 2 2 2 2" xfId="10036"/>
    <cellStyle name="Normal 65 2 2 2 3" xfId="9122"/>
    <cellStyle name="Normal 65 2 2 3" xfId="2041"/>
    <cellStyle name="Normal 65 2 2 3 2" xfId="9584"/>
    <cellStyle name="Normal 65 2 2 4" xfId="8670"/>
    <cellStyle name="Normal 65 2 3" xfId="1099"/>
    <cellStyle name="Normal 65 2 3 2" xfId="2308"/>
    <cellStyle name="Normal 65 2 3 2 2" xfId="9811"/>
    <cellStyle name="Normal 65 2 3 3" xfId="8897"/>
    <cellStyle name="Normal 65 2 4" xfId="1776"/>
    <cellStyle name="Normal 65 2 4 2" xfId="9359"/>
    <cellStyle name="Normal 65 2 5" xfId="8445"/>
    <cellStyle name="Normal 65 3" xfId="703"/>
    <cellStyle name="Normal 65 3 2" xfId="1235"/>
    <cellStyle name="Normal 65 3 2 2" xfId="2444"/>
    <cellStyle name="Normal 65 3 2 2 2" xfId="9924"/>
    <cellStyle name="Normal 65 3 2 3" xfId="9010"/>
    <cellStyle name="Normal 65 3 3" xfId="1912"/>
    <cellStyle name="Normal 65 3 3 2" xfId="9472"/>
    <cellStyle name="Normal 65 3 4" xfId="8558"/>
    <cellStyle name="Normal 65 4" xfId="970"/>
    <cellStyle name="Normal 65 4 2" xfId="2179"/>
    <cellStyle name="Normal 65 4 2 2" xfId="9699"/>
    <cellStyle name="Normal 65 4 3" xfId="8785"/>
    <cellStyle name="Normal 65 5" xfId="1647"/>
    <cellStyle name="Normal 65 5 2" xfId="9247"/>
    <cellStyle name="Normal 65 6" xfId="8333"/>
    <cellStyle name="Normal 66" xfId="430"/>
    <cellStyle name="Normal 66 2" xfId="559"/>
    <cellStyle name="Normal 66 2 2" xfId="824"/>
    <cellStyle name="Normal 66 2 2 2" xfId="1356"/>
    <cellStyle name="Normal 66 2 2 2 2" xfId="2565"/>
    <cellStyle name="Normal 66 2 2 2 2 2" xfId="10028"/>
    <cellStyle name="Normal 66 2 2 2 3" xfId="9114"/>
    <cellStyle name="Normal 66 2 2 3" xfId="2033"/>
    <cellStyle name="Normal 66 2 2 3 2" xfId="9576"/>
    <cellStyle name="Normal 66 2 2 4" xfId="8662"/>
    <cellStyle name="Normal 66 2 3" xfId="1091"/>
    <cellStyle name="Normal 66 2 3 2" xfId="2300"/>
    <cellStyle name="Normal 66 2 3 2 2" xfId="9803"/>
    <cellStyle name="Normal 66 2 3 3" xfId="8889"/>
    <cellStyle name="Normal 66 2 4" xfId="1768"/>
    <cellStyle name="Normal 66 2 4 2" xfId="9351"/>
    <cellStyle name="Normal 66 2 5" xfId="8437"/>
    <cellStyle name="Normal 66 3" xfId="695"/>
    <cellStyle name="Normal 66 3 2" xfId="1227"/>
    <cellStyle name="Normal 66 3 2 2" xfId="2436"/>
    <cellStyle name="Normal 66 3 2 2 2" xfId="9916"/>
    <cellStyle name="Normal 66 3 2 3" xfId="9002"/>
    <cellStyle name="Normal 66 3 3" xfId="1904"/>
    <cellStyle name="Normal 66 3 3 2" xfId="9464"/>
    <cellStyle name="Normal 66 3 4" xfId="8550"/>
    <cellStyle name="Normal 66 4" xfId="962"/>
    <cellStyle name="Normal 66 4 2" xfId="2171"/>
    <cellStyle name="Normal 66 4 2 2" xfId="9691"/>
    <cellStyle name="Normal 66 4 3" xfId="8777"/>
    <cellStyle name="Normal 66 5" xfId="1639"/>
    <cellStyle name="Normal 66 5 2" xfId="9239"/>
    <cellStyle name="Normal 66 6" xfId="8325"/>
    <cellStyle name="Normal 67" xfId="439"/>
    <cellStyle name="Normal 67 2" xfId="568"/>
    <cellStyle name="Normal 67 2 2" xfId="833"/>
    <cellStyle name="Normal 67 2 2 2" xfId="1365"/>
    <cellStyle name="Normal 67 2 2 2 2" xfId="2574"/>
    <cellStyle name="Normal 67 2 2 2 2 2" xfId="10037"/>
    <cellStyle name="Normal 67 2 2 2 3" xfId="9123"/>
    <cellStyle name="Normal 67 2 2 3" xfId="2042"/>
    <cellStyle name="Normal 67 2 2 3 2" xfId="9585"/>
    <cellStyle name="Normal 67 2 2 4" xfId="8671"/>
    <cellStyle name="Normal 67 2 3" xfId="1100"/>
    <cellStyle name="Normal 67 2 3 2" xfId="2309"/>
    <cellStyle name="Normal 67 2 3 2 2" xfId="9812"/>
    <cellStyle name="Normal 67 2 3 3" xfId="8898"/>
    <cellStyle name="Normal 67 2 4" xfId="1777"/>
    <cellStyle name="Normal 67 2 4 2" xfId="9360"/>
    <cellStyle name="Normal 67 2 5" xfId="8446"/>
    <cellStyle name="Normal 67 3" xfId="704"/>
    <cellStyle name="Normal 67 3 2" xfId="1236"/>
    <cellStyle name="Normal 67 3 2 2" xfId="2445"/>
    <cellStyle name="Normal 67 3 2 2 2" xfId="9925"/>
    <cellStyle name="Normal 67 3 2 3" xfId="9011"/>
    <cellStyle name="Normal 67 3 3" xfId="1913"/>
    <cellStyle name="Normal 67 3 3 2" xfId="9473"/>
    <cellStyle name="Normal 67 3 4" xfId="8559"/>
    <cellStyle name="Normal 67 4" xfId="839"/>
    <cellStyle name="Normal 67 4 2" xfId="2048"/>
    <cellStyle name="Normal 67 4 2 2" xfId="9588"/>
    <cellStyle name="Normal 67 4 3" xfId="8674"/>
    <cellStyle name="Normal 67 5" xfId="971"/>
    <cellStyle name="Normal 67 5 2" xfId="2180"/>
    <cellStyle name="Normal 67 5 2 2" xfId="9700"/>
    <cellStyle name="Normal 67 5 3" xfId="8786"/>
    <cellStyle name="Normal 67 6" xfId="1648"/>
    <cellStyle name="Normal 67 6 2" xfId="9248"/>
    <cellStyle name="Normal 67 7" xfId="8334"/>
    <cellStyle name="Normal 68" xfId="572"/>
    <cellStyle name="Normal 68 2" xfId="837"/>
    <cellStyle name="Normal 68 2 2" xfId="1369"/>
    <cellStyle name="Normal 68 2 2 2" xfId="2578"/>
    <cellStyle name="Normal 68 2 2 2 2" xfId="10038"/>
    <cellStyle name="Normal 68 2 2 3" xfId="9124"/>
    <cellStyle name="Normal 68 2 3" xfId="2046"/>
    <cellStyle name="Normal 68 2 3 2" xfId="9586"/>
    <cellStyle name="Normal 68 2 4" xfId="8672"/>
    <cellStyle name="Normal 68 3" xfId="1104"/>
    <cellStyle name="Normal 68 3 2" xfId="2313"/>
    <cellStyle name="Normal 68 3 2 2" xfId="9813"/>
    <cellStyle name="Normal 68 3 3" xfId="8899"/>
    <cellStyle name="Normal 68 4" xfId="1781"/>
    <cellStyle name="Normal 68 4 2" xfId="9361"/>
    <cellStyle name="Normal 68 5" xfId="8447"/>
    <cellStyle name="Normal 69" xfId="838"/>
    <cellStyle name="Normal 69 2" xfId="2047"/>
    <cellStyle name="Normal 69 2 2" xfId="9587"/>
    <cellStyle name="Normal 69 3" xfId="8673"/>
    <cellStyle name="Normal 7" xfId="343"/>
    <cellStyle name="Normal 70" xfId="1430"/>
    <cellStyle name="Normal 70 2" xfId="2639"/>
    <cellStyle name="Normal 70 2 2" xfId="10039"/>
    <cellStyle name="Normal 70 3" xfId="9125"/>
    <cellStyle name="Normal 71" xfId="1437"/>
    <cellStyle name="Normal 71 2" xfId="2647"/>
    <cellStyle name="Normal 71 2 2" xfId="10046"/>
    <cellStyle name="Normal 71 3" xfId="9132"/>
    <cellStyle name="Normal 72" xfId="1441"/>
    <cellStyle name="Normal 72 2" xfId="2651"/>
    <cellStyle name="Normal 72 2 2" xfId="10050"/>
    <cellStyle name="Normal 72 3" xfId="9136"/>
    <cellStyle name="Normal 73" xfId="13"/>
    <cellStyle name="Normal 73 2" xfId="8221"/>
    <cellStyle name="Normal 74" xfId="16"/>
    <cellStyle name="Normal 74 2" xfId="8222"/>
    <cellStyle name="Normal 75" xfId="10"/>
    <cellStyle name="Normal 75 2" xfId="8218"/>
    <cellStyle name="Normal 8" xfId="344"/>
    <cellStyle name="Normal 8 2" xfId="422"/>
    <cellStyle name="Normal 8 2 2" xfId="552"/>
    <cellStyle name="Normal 8 2 2 2" xfId="817"/>
    <cellStyle name="Normal 8 2 2 2 2" xfId="1349"/>
    <cellStyle name="Normal 8 2 2 2 2 2" xfId="2558"/>
    <cellStyle name="Normal 8 2 2 2 2 2 2" xfId="10021"/>
    <cellStyle name="Normal 8 2 2 2 2 3" xfId="9107"/>
    <cellStyle name="Normal 8 2 2 2 3" xfId="2026"/>
    <cellStyle name="Normal 8 2 2 2 3 2" xfId="9569"/>
    <cellStyle name="Normal 8 2 2 2 4" xfId="8655"/>
    <cellStyle name="Normal 8 2 2 3" xfId="1084"/>
    <cellStyle name="Normal 8 2 2 3 2" xfId="2293"/>
    <cellStyle name="Normal 8 2 2 3 2 2" xfId="9796"/>
    <cellStyle name="Normal 8 2 2 3 3" xfId="8882"/>
    <cellStyle name="Normal 8 2 2 4" xfId="1761"/>
    <cellStyle name="Normal 8 2 2 4 2" xfId="9344"/>
    <cellStyle name="Normal 8 2 2 5" xfId="8430"/>
    <cellStyle name="Normal 8 2 3" xfId="688"/>
    <cellStyle name="Normal 8 2 3 2" xfId="1220"/>
    <cellStyle name="Normal 8 2 3 2 2" xfId="2429"/>
    <cellStyle name="Normal 8 2 3 2 2 2" xfId="9909"/>
    <cellStyle name="Normal 8 2 3 2 3" xfId="8995"/>
    <cellStyle name="Normal 8 2 3 3" xfId="1897"/>
    <cellStyle name="Normal 8 2 3 3 2" xfId="9457"/>
    <cellStyle name="Normal 8 2 3 4" xfId="8543"/>
    <cellStyle name="Normal 8 2 4" xfId="955"/>
    <cellStyle name="Normal 8 2 4 2" xfId="2164"/>
    <cellStyle name="Normal 8 2 4 2 2" xfId="9684"/>
    <cellStyle name="Normal 8 2 4 3" xfId="8770"/>
    <cellStyle name="Normal 8 2 5" xfId="1631"/>
    <cellStyle name="Normal 8 2 5 2" xfId="9232"/>
    <cellStyle name="Normal 8 2 6" xfId="8318"/>
    <cellStyle name="Normal 8 3" xfId="501"/>
    <cellStyle name="Normal 8 3 2" xfId="766"/>
    <cellStyle name="Normal 8 3 2 2" xfId="1298"/>
    <cellStyle name="Normal 8 3 2 2 2" xfId="2507"/>
    <cellStyle name="Normal 8 3 2 2 2 2" xfId="9970"/>
    <cellStyle name="Normal 8 3 2 2 3" xfId="9056"/>
    <cellStyle name="Normal 8 3 2 3" xfId="1975"/>
    <cellStyle name="Normal 8 3 2 3 2" xfId="9518"/>
    <cellStyle name="Normal 8 3 2 4" xfId="8604"/>
    <cellStyle name="Normal 8 3 3" xfId="1033"/>
    <cellStyle name="Normal 8 3 3 2" xfId="2242"/>
    <cellStyle name="Normal 8 3 3 2 2" xfId="9745"/>
    <cellStyle name="Normal 8 3 3 3" xfId="8831"/>
    <cellStyle name="Normal 8 3 4" xfId="1710"/>
    <cellStyle name="Normal 8 3 4 2" xfId="9293"/>
    <cellStyle name="Normal 8 3 5" xfId="8379"/>
    <cellStyle name="Normal 8 4" xfId="625"/>
    <cellStyle name="Normal 8 4 2" xfId="1157"/>
    <cellStyle name="Normal 8 4 2 2" xfId="2366"/>
    <cellStyle name="Normal 8 4 2 2 2" xfId="9858"/>
    <cellStyle name="Normal 8 4 2 3" xfId="8944"/>
    <cellStyle name="Normal 8 4 3" xfId="1834"/>
    <cellStyle name="Normal 8 4 3 2" xfId="9406"/>
    <cellStyle name="Normal 8 4 4" xfId="8492"/>
    <cellStyle name="Normal 8 5" xfId="892"/>
    <cellStyle name="Normal 8 5 2" xfId="2101"/>
    <cellStyle name="Normal 8 5 2 2" xfId="9633"/>
    <cellStyle name="Normal 8 5 3" xfId="8719"/>
    <cellStyle name="Normal 8 6" xfId="1571"/>
    <cellStyle name="Normal 8 6 2" xfId="9181"/>
    <cellStyle name="Normal 8 7" xfId="8267"/>
    <cellStyle name="Normal 9" xfId="345"/>
    <cellStyle name="Note 2" xfId="346"/>
    <cellStyle name="Note 2 2" xfId="444"/>
    <cellStyle name="Note 2 2 10" xfId="6609"/>
    <cellStyle name="Note 2 2 11" xfId="7749"/>
    <cellStyle name="Note 2 2 2" xfId="709"/>
    <cellStyle name="Note 2 2 2 10" xfId="7608"/>
    <cellStyle name="Note 2 2 2 2" xfId="1241"/>
    <cellStyle name="Note 2 2 2 2 2" xfId="2450"/>
    <cellStyle name="Note 2 2 2 2 2 2" xfId="3412"/>
    <cellStyle name="Note 2 2 2 2 2 2 2" xfId="5318"/>
    <cellStyle name="Note 2 2 2 2 2 2 3" xfId="6005"/>
    <cellStyle name="Note 2 2 2 2 2 2 4" xfId="7682"/>
    <cellStyle name="Note 2 2 2 2 2 3" xfId="6293"/>
    <cellStyle name="Note 2 2 2 2 2 4" xfId="6943"/>
    <cellStyle name="Note 2 2 2 2 2 5" xfId="8083"/>
    <cellStyle name="Note 2 2 2 2 3" xfId="2918"/>
    <cellStyle name="Note 2 2 2 2 3 2" xfId="3758"/>
    <cellStyle name="Note 2 2 2 2 3 2 2" xfId="5948"/>
    <cellStyle name="Note 2 2 2 2 3 2 3" xfId="6807"/>
    <cellStyle name="Note 2 2 2 2 3 2 4" xfId="7947"/>
    <cellStyle name="Note 2 2 2 2 3 3" xfId="5180"/>
    <cellStyle name="Note 2 2 2 2 3 4" xfId="4992"/>
    <cellStyle name="Note 2 2 2 2 3 5" xfId="7612"/>
    <cellStyle name="Note 2 2 2 2 4" xfId="1577"/>
    <cellStyle name="Note 2 2 2 2 4 2" xfId="3283"/>
    <cellStyle name="Note 2 2 2 2 4 2 2" xfId="4885"/>
    <cellStyle name="Note 2 2 2 2 4 2 3" xfId="5299"/>
    <cellStyle name="Note 2 2 2 2 4 2 4" xfId="7481"/>
    <cellStyle name="Note 2 2 2 2 4 3" xfId="5476"/>
    <cellStyle name="Note 2 2 2 2 4 4" xfId="6607"/>
    <cellStyle name="Note 2 2 2 2 4 5" xfId="7747"/>
    <cellStyle name="Note 2 2 2 2 5" xfId="1490"/>
    <cellStyle name="Note 2 2 2 2 5 2" xfId="3241"/>
    <cellStyle name="Note 2 2 2 2 5 2 2" xfId="4647"/>
    <cellStyle name="Note 2 2 2 2 5 2 3" xfId="5521"/>
    <cellStyle name="Note 2 2 2 2 5 2 4" xfId="7369"/>
    <cellStyle name="Note 2 2 2 2 5 3" xfId="4627"/>
    <cellStyle name="Note 2 2 2 2 5 4" xfId="4273"/>
    <cellStyle name="Note 2 2 2 2 5 5" xfId="7357"/>
    <cellStyle name="Note 2 2 2 2 6" xfId="6205"/>
    <cellStyle name="Note 2 2 2 2 7" xfId="6906"/>
    <cellStyle name="Note 2 2 2 2 8" xfId="8046"/>
    <cellStyle name="Note 2 2 2 3" xfId="1411"/>
    <cellStyle name="Note 2 2 2 3 2" xfId="2620"/>
    <cellStyle name="Note 2 2 2 3 2 2" xfId="3472"/>
    <cellStyle name="Note 2 2 2 3 2 2 2" xfId="5232"/>
    <cellStyle name="Note 2 2 2 3 2 2 3" xfId="5722"/>
    <cellStyle name="Note 2 2 2 3 2 2 4" xfId="7639"/>
    <cellStyle name="Note 2 2 2 3 2 3" xfId="6211"/>
    <cellStyle name="Note 2 2 2 3 2 4" xfId="6912"/>
    <cellStyle name="Note 2 2 2 3 2 5" xfId="8052"/>
    <cellStyle name="Note 2 2 2 3 3" xfId="2997"/>
    <cellStyle name="Note 2 2 2 3 3 2" xfId="3837"/>
    <cellStyle name="Note 2 2 2 3 3 2 2" xfId="6307"/>
    <cellStyle name="Note 2 2 2 3 3 2 3" xfId="6948"/>
    <cellStyle name="Note 2 2 2 3 3 2 4" xfId="8088"/>
    <cellStyle name="Note 2 2 2 3 3 3" xfId="5679"/>
    <cellStyle name="Note 2 2 2 3 3 4" xfId="6699"/>
    <cellStyle name="Note 2 2 2 3 3 5" xfId="7839"/>
    <cellStyle name="Note 2 2 2 3 4" xfId="3091"/>
    <cellStyle name="Note 2 2 2 3 4 2" xfId="3931"/>
    <cellStyle name="Note 2 2 2 3 4 2 2" xfId="4148"/>
    <cellStyle name="Note 2 2 2 3 4 2 3" xfId="6034"/>
    <cellStyle name="Note 2 2 2 3 4 2 4" xfId="7141"/>
    <cellStyle name="Note 2 2 2 3 4 3" xfId="5103"/>
    <cellStyle name="Note 2 2 2 3 4 4" xfId="5115"/>
    <cellStyle name="Note 2 2 2 3 4 5" xfId="7579"/>
    <cellStyle name="Note 2 2 2 3 5" xfId="3193"/>
    <cellStyle name="Note 2 2 2 3 5 2" xfId="4033"/>
    <cellStyle name="Note 2 2 2 3 5 2 2" xfId="4046"/>
    <cellStyle name="Note 2 2 2 3 5 2 3" xfId="6297"/>
    <cellStyle name="Note 2 2 2 3 5 2 4" xfId="7079"/>
    <cellStyle name="Note 2 2 2 3 5 3" xfId="5275"/>
    <cellStyle name="Note 2 2 2 3 5 4" xfId="5389"/>
    <cellStyle name="Note 2 2 2 3 5 5" xfId="7659"/>
    <cellStyle name="Note 2 2 2 3 6" xfId="5138"/>
    <cellStyle name="Note 2 2 2 3 7" xfId="5691"/>
    <cellStyle name="Note 2 2 2 3 8" xfId="7590"/>
    <cellStyle name="Note 2 2 2 4" xfId="1918"/>
    <cellStyle name="Note 2 2 2 4 2" xfId="3332"/>
    <cellStyle name="Note 2 2 2 4 2 2" xfId="4913"/>
    <cellStyle name="Note 2 2 2 4 2 3" xfId="5443"/>
    <cellStyle name="Note 2 2 2 4 2 4" xfId="7492"/>
    <cellStyle name="Note 2 2 2 4 3" xfId="4299"/>
    <cellStyle name="Note 2 2 2 4 4" xfId="6153"/>
    <cellStyle name="Note 2 2 2 4 5" xfId="7221"/>
    <cellStyle name="Note 2 2 2 5" xfId="2753"/>
    <cellStyle name="Note 2 2 2 5 2" xfId="3593"/>
    <cellStyle name="Note 2 2 2 5 2 2" xfId="6167"/>
    <cellStyle name="Note 2 2 2 5 2 3" xfId="6891"/>
    <cellStyle name="Note 2 2 2 5 2 4" xfId="8031"/>
    <cellStyle name="Note 2 2 2 5 3" xfId="6568"/>
    <cellStyle name="Note 2 2 2 5 4" xfId="7058"/>
    <cellStyle name="Note 2 2 2 5 5" xfId="8198"/>
    <cellStyle name="Note 2 2 2 6" xfId="1472"/>
    <cellStyle name="Note 2 2 2 6 2" xfId="3223"/>
    <cellStyle name="Note 2 2 2 6 2 2" xfId="5457"/>
    <cellStyle name="Note 2 2 2 6 2 3" xfId="4674"/>
    <cellStyle name="Note 2 2 2 6 2 4" xfId="7739"/>
    <cellStyle name="Note 2 2 2 6 3" xfId="5746"/>
    <cellStyle name="Note 2 2 2 6 4" xfId="6722"/>
    <cellStyle name="Note 2 2 2 6 5" xfId="7862"/>
    <cellStyle name="Note 2 2 2 7" xfId="2786"/>
    <cellStyle name="Note 2 2 2 7 2" xfId="3626"/>
    <cellStyle name="Note 2 2 2 7 2 2" xfId="6530"/>
    <cellStyle name="Note 2 2 2 7 2 3" xfId="7043"/>
    <cellStyle name="Note 2 2 2 7 2 4" xfId="8183"/>
    <cellStyle name="Note 2 2 2 7 3" xfId="5777"/>
    <cellStyle name="Note 2 2 2 7 4" xfId="6739"/>
    <cellStyle name="Note 2 2 2 7 5" xfId="7879"/>
    <cellStyle name="Note 2 2 2 8" xfId="5165"/>
    <cellStyle name="Note 2 2 2 9" xfId="5285"/>
    <cellStyle name="Note 2 2 3" xfId="976"/>
    <cellStyle name="Note 2 2 3 2" xfId="2185"/>
    <cellStyle name="Note 2 2 3 2 2" xfId="3372"/>
    <cellStyle name="Note 2 2 3 2 2 2" xfId="4644"/>
    <cellStyle name="Note 2 2 3 2 2 3" xfId="4302"/>
    <cellStyle name="Note 2 2 3 2 2 4" xfId="7367"/>
    <cellStyle name="Note 2 2 3 2 3" xfId="4041"/>
    <cellStyle name="Note 2 2 3 2 4" xfId="4528"/>
    <cellStyle name="Note 2 2 3 2 5" xfId="7076"/>
    <cellStyle name="Note 2 2 3 3" xfId="2839"/>
    <cellStyle name="Note 2 2 3 3 2" xfId="3679"/>
    <cellStyle name="Note 2 2 3 3 2 2" xfId="6550"/>
    <cellStyle name="Note 2 2 3 3 2 3" xfId="7053"/>
    <cellStyle name="Note 2 2 3 3 2 4" xfId="8193"/>
    <cellStyle name="Note 2 2 3 3 3" xfId="4389"/>
    <cellStyle name="Note 2 2 3 3 4" xfId="6553"/>
    <cellStyle name="Note 2 2 3 3 5" xfId="7256"/>
    <cellStyle name="Note 2 2 3 4" xfId="2925"/>
    <cellStyle name="Note 2 2 3 4 2" xfId="3765"/>
    <cellStyle name="Note 2 2 3 4 2 2" xfId="5798"/>
    <cellStyle name="Note 2 2 3 4 2 3" xfId="6748"/>
    <cellStyle name="Note 2 2 3 4 2 4" xfId="7888"/>
    <cellStyle name="Note 2 2 3 4 3" xfId="4408"/>
    <cellStyle name="Note 2 2 3 4 4" xfId="4437"/>
    <cellStyle name="Note 2 2 3 4 5" xfId="7260"/>
    <cellStyle name="Note 2 2 3 5" xfId="1493"/>
    <cellStyle name="Note 2 2 3 5 2" xfId="3243"/>
    <cellStyle name="Note 2 2 3 5 2 2" xfId="5584"/>
    <cellStyle name="Note 2 2 3 5 2 3" xfId="6659"/>
    <cellStyle name="Note 2 2 3 5 2 4" xfId="7799"/>
    <cellStyle name="Note 2 2 3 5 3" xfId="4311"/>
    <cellStyle name="Note 2 2 3 5 4" xfId="6094"/>
    <cellStyle name="Note 2 2 3 5 5" xfId="7225"/>
    <cellStyle name="Note 2 2 3 6" xfId="4442"/>
    <cellStyle name="Note 2 2 3 7" xfId="6294"/>
    <cellStyle name="Note 2 2 3 8" xfId="7278"/>
    <cellStyle name="Note 2 2 4" xfId="1371"/>
    <cellStyle name="Note 2 2 4 2" xfId="2580"/>
    <cellStyle name="Note 2 2 4 2 2" xfId="3432"/>
    <cellStyle name="Note 2 2 4 2 2 2" xfId="4329"/>
    <cellStyle name="Note 2 2 4 2 2 3" xfId="6464"/>
    <cellStyle name="Note 2 2 4 2 2 4" xfId="7231"/>
    <cellStyle name="Note 2 2 4 2 3" xfId="4720"/>
    <cellStyle name="Note 2 2 4 2 4" xfId="5893"/>
    <cellStyle name="Note 2 2 4 2 5" xfId="7400"/>
    <cellStyle name="Note 2 2 4 3" xfId="2957"/>
    <cellStyle name="Note 2 2 4 3 2" xfId="3797"/>
    <cellStyle name="Note 2 2 4 3 2 2" xfId="6506"/>
    <cellStyle name="Note 2 2 4 3 2 3" xfId="7032"/>
    <cellStyle name="Note 2 2 4 3 2 4" xfId="8172"/>
    <cellStyle name="Note 2 2 4 3 3" xfId="4739"/>
    <cellStyle name="Note 2 2 4 3 4" xfId="5205"/>
    <cellStyle name="Note 2 2 4 3 5" xfId="7414"/>
    <cellStyle name="Note 2 2 4 4" xfId="3051"/>
    <cellStyle name="Note 2 2 4 4 2" xfId="3891"/>
    <cellStyle name="Note 2 2 4 4 2 2" xfId="4188"/>
    <cellStyle name="Note 2 2 4 4 2 3" xfId="4973"/>
    <cellStyle name="Note 2 2 4 4 2 4" xfId="7165"/>
    <cellStyle name="Note 2 2 4 4 3" xfId="4737"/>
    <cellStyle name="Note 2 2 4 4 4" xfId="5724"/>
    <cellStyle name="Note 2 2 4 4 5" xfId="7412"/>
    <cellStyle name="Note 2 2 4 5" xfId="3185"/>
    <cellStyle name="Note 2 2 4 5 2" xfId="4025"/>
    <cellStyle name="Note 2 2 4 5 2 2" xfId="4054"/>
    <cellStyle name="Note 2 2 4 5 2 3" xfId="6127"/>
    <cellStyle name="Note 2 2 4 5 2 4" xfId="7087"/>
    <cellStyle name="Note 2 2 4 5 3" xfId="5324"/>
    <cellStyle name="Note 2 2 4 5 4" xfId="4664"/>
    <cellStyle name="Note 2 2 4 5 5" xfId="7685"/>
    <cellStyle name="Note 2 2 4 6" xfId="5699"/>
    <cellStyle name="Note 2 2 4 7" xfId="6703"/>
    <cellStyle name="Note 2 2 4 8" xfId="7843"/>
    <cellStyle name="Note 2 2 5" xfId="1653"/>
    <cellStyle name="Note 2 2 5 2" xfId="3292"/>
    <cellStyle name="Note 2 2 5 2 2" xfId="4506"/>
    <cellStyle name="Note 2 2 5 2 3" xfId="5338"/>
    <cellStyle name="Note 2 2 5 2 4" xfId="7304"/>
    <cellStyle name="Note 2 2 5 3" xfId="5732"/>
    <cellStyle name="Note 2 2 5 4" xfId="6718"/>
    <cellStyle name="Note 2 2 5 5" xfId="7858"/>
    <cellStyle name="Note 2 2 6" xfId="2672"/>
    <cellStyle name="Note 2 2 6 2" xfId="3512"/>
    <cellStyle name="Note 2 2 6 2 2" xfId="6330"/>
    <cellStyle name="Note 2 2 6 2 3" xfId="6961"/>
    <cellStyle name="Note 2 2 6 2 4" xfId="8101"/>
    <cellStyle name="Note 2 2 6 3" xfId="5916"/>
    <cellStyle name="Note 2 2 6 4" xfId="6796"/>
    <cellStyle name="Note 2 2 6 5" xfId="7936"/>
    <cellStyle name="Note 2 2 7" xfId="2809"/>
    <cellStyle name="Note 2 2 7 2" xfId="3649"/>
    <cellStyle name="Note 2 2 7 2 2" xfId="6181"/>
    <cellStyle name="Note 2 2 7 2 3" xfId="6897"/>
    <cellStyle name="Note 2 2 7 2 4" xfId="8037"/>
    <cellStyle name="Note 2 2 7 3" xfId="4258"/>
    <cellStyle name="Note 2 2 7 4" xfId="5891"/>
    <cellStyle name="Note 2 2 7 5" xfId="7210"/>
    <cellStyle name="Note 2 2 8" xfId="3130"/>
    <cellStyle name="Note 2 2 8 2" xfId="3970"/>
    <cellStyle name="Note 2 2 8 2 2" xfId="4109"/>
    <cellStyle name="Note 2 2 8 2 3" xfId="4866"/>
    <cellStyle name="Note 2 2 8 2 4" xfId="7117"/>
    <cellStyle name="Note 2 2 8 3" xfId="5630"/>
    <cellStyle name="Note 2 2 8 4" xfId="6673"/>
    <cellStyle name="Note 2 2 8 5" xfId="7813"/>
    <cellStyle name="Note 2 2 9" xfId="5480"/>
    <cellStyle name="Note 2 3" xfId="626"/>
    <cellStyle name="Note 2 3 10" xfId="8092"/>
    <cellStyle name="Note 2 3 2" xfId="1158"/>
    <cellStyle name="Note 2 3 2 2" xfId="2367"/>
    <cellStyle name="Note 2 3 2 2 2" xfId="3399"/>
    <cellStyle name="Note 2 3 2 2 2 2" xfId="4413"/>
    <cellStyle name="Note 2 3 2 2 2 3" xfId="6277"/>
    <cellStyle name="Note 2 3 2 2 2 4" xfId="7263"/>
    <cellStyle name="Note 2 3 2 2 3" xfId="5744"/>
    <cellStyle name="Note 2 3 2 2 4" xfId="6720"/>
    <cellStyle name="Note 2 3 2 2 5" xfId="7860"/>
    <cellStyle name="Note 2 3 2 3" xfId="2895"/>
    <cellStyle name="Note 2 3 2 3 2" xfId="3735"/>
    <cellStyle name="Note 2 3 2 3 2 2" xfId="5575"/>
    <cellStyle name="Note 2 3 2 3 2 3" xfId="6653"/>
    <cellStyle name="Note 2 3 2 3 2 4" xfId="7793"/>
    <cellStyle name="Note 2 3 2 3 3" xfId="5791"/>
    <cellStyle name="Note 2 3 2 3 4" xfId="6745"/>
    <cellStyle name="Note 2 3 2 3 5" xfId="7885"/>
    <cellStyle name="Note 2 3 2 4" xfId="1528"/>
    <cellStyle name="Note 2 3 2 4 2" xfId="3262"/>
    <cellStyle name="Note 2 3 2 4 2 2" xfId="5536"/>
    <cellStyle name="Note 2 3 2 4 2 3" xfId="6633"/>
    <cellStyle name="Note 2 3 2 4 2 4" xfId="7773"/>
    <cellStyle name="Note 2 3 2 4 3" xfId="4308"/>
    <cellStyle name="Note 2 3 2 4 4" xfId="5294"/>
    <cellStyle name="Note 2 3 2 4 5" xfId="7222"/>
    <cellStyle name="Note 2 3 2 5" xfId="3113"/>
    <cellStyle name="Note 2 3 2 5 2" xfId="3953"/>
    <cellStyle name="Note 2 3 2 5 2 2" xfId="4126"/>
    <cellStyle name="Note 2 3 2 5 2 3" xfId="6411"/>
    <cellStyle name="Note 2 3 2 5 2 4" xfId="7127"/>
    <cellStyle name="Note 2 3 2 5 3" xfId="4651"/>
    <cellStyle name="Note 2 3 2 5 4" xfId="5388"/>
    <cellStyle name="Note 2 3 2 5 5" xfId="7372"/>
    <cellStyle name="Note 2 3 2 6" xfId="6023"/>
    <cellStyle name="Note 2 3 2 7" xfId="6837"/>
    <cellStyle name="Note 2 3 2 8" xfId="7977"/>
    <cellStyle name="Note 2 3 3" xfId="1398"/>
    <cellStyle name="Note 2 3 3 2" xfId="2607"/>
    <cellStyle name="Note 2 3 3 2 2" xfId="3459"/>
    <cellStyle name="Note 2 3 3 2 2 2" xfId="5356"/>
    <cellStyle name="Note 2 3 3 2 2 3" xfId="4745"/>
    <cellStyle name="Note 2 3 3 2 2 4" xfId="7697"/>
    <cellStyle name="Note 2 3 3 2 3" xfId="4550"/>
    <cellStyle name="Note 2 3 3 2 4" xfId="6602"/>
    <cellStyle name="Note 2 3 3 2 5" xfId="7324"/>
    <cellStyle name="Note 2 3 3 3" xfId="2984"/>
    <cellStyle name="Note 2 3 3 3 2" xfId="3824"/>
    <cellStyle name="Note 2 3 3 3 2 2" xfId="6010"/>
    <cellStyle name="Note 2 3 3 3 2 3" xfId="6834"/>
    <cellStyle name="Note 2 3 3 3 2 4" xfId="7974"/>
    <cellStyle name="Note 2 3 3 3 3" xfId="4230"/>
    <cellStyle name="Note 2 3 3 3 4" xfId="5693"/>
    <cellStyle name="Note 2 3 3 3 5" xfId="7193"/>
    <cellStyle name="Note 2 3 3 4" xfId="3078"/>
    <cellStyle name="Note 2 3 3 4 2" xfId="3918"/>
    <cellStyle name="Note 2 3 3 4 2 2" xfId="4161"/>
    <cellStyle name="Note 2 3 3 4 2 3" xfId="5176"/>
    <cellStyle name="Note 2 3 3 4 2 4" xfId="7154"/>
    <cellStyle name="Note 2 3 3 4 3" xfId="4652"/>
    <cellStyle name="Note 2 3 3 4 4" xfId="4527"/>
    <cellStyle name="Note 2 3 3 4 5" xfId="7373"/>
    <cellStyle name="Note 2 3 3 5" xfId="3188"/>
    <cellStyle name="Note 2 3 3 5 2" xfId="4028"/>
    <cellStyle name="Note 2 3 3 5 2 2" xfId="4051"/>
    <cellStyle name="Note 2 3 3 5 2 3" xfId="4349"/>
    <cellStyle name="Note 2 3 3 5 2 4" xfId="7084"/>
    <cellStyle name="Note 2 3 3 5 3" xfId="4563"/>
    <cellStyle name="Note 2 3 3 5 4" xfId="4283"/>
    <cellStyle name="Note 2 3 3 5 5" xfId="7328"/>
    <cellStyle name="Note 2 3 3 6" xfId="5787"/>
    <cellStyle name="Note 2 3 3 7" xfId="6742"/>
    <cellStyle name="Note 2 3 3 8" xfId="7882"/>
    <cellStyle name="Note 2 3 4" xfId="1835"/>
    <cellStyle name="Note 2 3 4 2" xfId="3319"/>
    <cellStyle name="Note 2 3 4 2 2" xfId="4367"/>
    <cellStyle name="Note 2 3 4 2 3" xfId="6535"/>
    <cellStyle name="Note 2 3 4 2 4" xfId="7246"/>
    <cellStyle name="Note 2 3 4 3" xfId="4902"/>
    <cellStyle name="Note 2 3 4 4" xfId="5068"/>
    <cellStyle name="Note 2 3 4 5" xfId="7489"/>
    <cellStyle name="Note 2 3 5" xfId="2729"/>
    <cellStyle name="Note 2 3 5 2" xfId="3569"/>
    <cellStyle name="Note 2 3 5 2 2" xfId="6397"/>
    <cellStyle name="Note 2 3 5 2 3" xfId="6989"/>
    <cellStyle name="Note 2 3 5 2 4" xfId="8129"/>
    <cellStyle name="Note 2 3 5 3" xfId="6047"/>
    <cellStyle name="Note 2 3 5 4" xfId="6846"/>
    <cellStyle name="Note 2 3 5 5" xfId="7986"/>
    <cellStyle name="Note 2 3 6" xfId="1463"/>
    <cellStyle name="Note 2 3 6 2" xfId="3214"/>
    <cellStyle name="Note 2 3 6 2 2" xfId="5154"/>
    <cellStyle name="Note 2 3 6 2 3" xfId="6312"/>
    <cellStyle name="Note 2 3 6 2 4" xfId="7599"/>
    <cellStyle name="Note 2 3 6 3" xfId="4715"/>
    <cellStyle name="Note 2 3 6 4" xfId="5966"/>
    <cellStyle name="Note 2 3 6 5" xfId="7397"/>
    <cellStyle name="Note 2 3 7" xfId="1527"/>
    <cellStyle name="Note 2 3 7 2" xfId="3261"/>
    <cellStyle name="Note 2 3 7 2 2" xfId="5188"/>
    <cellStyle name="Note 2 3 7 2 3" xfId="4490"/>
    <cellStyle name="Note 2 3 7 2 4" xfId="7616"/>
    <cellStyle name="Note 2 3 7 3" xfId="4309"/>
    <cellStyle name="Note 2 3 7 4" xfId="5527"/>
    <cellStyle name="Note 2 3 7 5" xfId="7223"/>
    <cellStyle name="Note 2 3 8" xfId="6316"/>
    <cellStyle name="Note 2 3 9" xfId="6952"/>
    <cellStyle name="Note 2 4" xfId="893"/>
    <cellStyle name="Note 2 4 2" xfId="2102"/>
    <cellStyle name="Note 2 4 2 2" xfId="3359"/>
    <cellStyle name="Note 2 4 2 2 2" xfId="4505"/>
    <cellStyle name="Note 2 4 2 2 3" xfId="5081"/>
    <cellStyle name="Note 2 4 2 2 4" xfId="7303"/>
    <cellStyle name="Note 2 4 2 3" xfId="4520"/>
    <cellStyle name="Note 2 4 2 4" xfId="5078"/>
    <cellStyle name="Note 2 4 2 5" xfId="7315"/>
    <cellStyle name="Note 2 4 3" xfId="2813"/>
    <cellStyle name="Note 2 4 3 2" xfId="3653"/>
    <cellStyle name="Note 2 4 3 2 2" xfId="6527"/>
    <cellStyle name="Note 2 4 3 2 3" xfId="7041"/>
    <cellStyle name="Note 2 4 3 2 4" xfId="8181"/>
    <cellStyle name="Note 2 4 3 3" xfId="4254"/>
    <cellStyle name="Note 2 4 3 4" xfId="6265"/>
    <cellStyle name="Note 2 4 3 5" xfId="7208"/>
    <cellStyle name="Note 2 4 4" xfId="2884"/>
    <cellStyle name="Note 2 4 4 2" xfId="3724"/>
    <cellStyle name="Note 2 4 4 2 2" xfId="5987"/>
    <cellStyle name="Note 2 4 4 2 3" xfId="6822"/>
    <cellStyle name="Note 2 4 4 2 4" xfId="7962"/>
    <cellStyle name="Note 2 4 4 3" xfId="5370"/>
    <cellStyle name="Note 2 4 4 4" xfId="5169"/>
    <cellStyle name="Note 2 4 4 5" xfId="7703"/>
    <cellStyle name="Note 2 4 5" xfId="2705"/>
    <cellStyle name="Note 2 4 5 2" xfId="3545"/>
    <cellStyle name="Note 2 4 5 2 2" xfId="5577"/>
    <cellStyle name="Note 2 4 5 2 3" xfId="6655"/>
    <cellStyle name="Note 2 4 5 2 4" xfId="7795"/>
    <cellStyle name="Note 2 4 5 3" xfId="6322"/>
    <cellStyle name="Note 2 4 5 4" xfId="6955"/>
    <cellStyle name="Note 2 4 5 5" xfId="8095"/>
    <cellStyle name="Note 2 4 6" xfId="5063"/>
    <cellStyle name="Note 2 4 7" xfId="5815"/>
    <cellStyle name="Note 2 4 8" xfId="7562"/>
    <cellStyle name="Note 2 5" xfId="2701"/>
    <cellStyle name="Note 2 5 2" xfId="3541"/>
    <cellStyle name="Note 2 5 2 2" xfId="5056"/>
    <cellStyle name="Note 2 5 2 3" xfId="5684"/>
    <cellStyle name="Note 2 5 2 4" xfId="7559"/>
    <cellStyle name="Note 2 5 3" xfId="4899"/>
    <cellStyle name="Note 2 5 4" xfId="6576"/>
    <cellStyle name="Note 2 5 5" xfId="7488"/>
    <cellStyle name="Note 2 6" xfId="2836"/>
    <cellStyle name="Note 2 6 2" xfId="3676"/>
    <cellStyle name="Note 2 6 2 2" xfId="5399"/>
    <cellStyle name="Note 2 6 2 3" xfId="6146"/>
    <cellStyle name="Note 2 6 2 4" xfId="7715"/>
    <cellStyle name="Note 2 6 3" xfId="5682"/>
    <cellStyle name="Note 2 6 4" xfId="6701"/>
    <cellStyle name="Note 2 6 5" xfId="7841"/>
    <cellStyle name="Note 2 7" xfId="6575"/>
    <cellStyle name="Note 2 8" xfId="7062"/>
    <cellStyle name="Note 2 9" xfId="8202"/>
    <cellStyle name="Note 3" xfId="347"/>
    <cellStyle name="Note 3 2" xfId="570"/>
    <cellStyle name="Note 3 2 10" xfId="6776"/>
    <cellStyle name="Note 3 2 11" xfId="7916"/>
    <cellStyle name="Note 3 2 2" xfId="835"/>
    <cellStyle name="Note 3 2 2 10" xfId="8167"/>
    <cellStyle name="Note 3 2 2 2" xfId="1367"/>
    <cellStyle name="Note 3 2 2 2 2" xfId="2576"/>
    <cellStyle name="Note 3 2 2 2 2 2" xfId="3429"/>
    <cellStyle name="Note 3 2 2 2 2 2 2" xfId="4916"/>
    <cellStyle name="Note 3 2 2 2 2 2 3" xfId="6252"/>
    <cellStyle name="Note 3 2 2 2 2 2 4" xfId="7494"/>
    <cellStyle name="Note 3 2 2 2 2 3" xfId="6395"/>
    <cellStyle name="Note 3 2 2 2 2 4" xfId="6987"/>
    <cellStyle name="Note 3 2 2 2 2 5" xfId="8127"/>
    <cellStyle name="Note 3 2 2 2 3" xfId="2954"/>
    <cellStyle name="Note 3 2 2 2 3 2" xfId="3794"/>
    <cellStyle name="Note 3 2 2 2 3 2 2" xfId="5789"/>
    <cellStyle name="Note 3 2 2 2 3 2 3" xfId="6743"/>
    <cellStyle name="Note 3 2 2 2 3 2 4" xfId="7883"/>
    <cellStyle name="Note 3 2 2 2 3 3" xfId="4476"/>
    <cellStyle name="Note 3 2 2 2 3 4" xfId="5175"/>
    <cellStyle name="Note 3 2 2 2 3 5" xfId="7297"/>
    <cellStyle name="Note 3 2 2 2 4" xfId="3048"/>
    <cellStyle name="Note 3 2 2 2 4 2" xfId="3888"/>
    <cellStyle name="Note 3 2 2 2 4 2 2" xfId="4191"/>
    <cellStyle name="Note 3 2 2 2 4 2 3" xfId="6236"/>
    <cellStyle name="Note 3 2 2 2 4 2 4" xfId="7168"/>
    <cellStyle name="Note 3 2 2 2 4 3" xfId="4474"/>
    <cellStyle name="Note 3 2 2 2 4 4" xfId="6112"/>
    <cellStyle name="Note 3 2 2 2 4 5" xfId="7295"/>
    <cellStyle name="Note 3 2 2 2 5" xfId="3182"/>
    <cellStyle name="Note 3 2 2 2 5 2" xfId="4022"/>
    <cellStyle name="Note 3 2 2 2 5 2 2" xfId="4057"/>
    <cellStyle name="Note 3 2 2 2 5 2 3" xfId="5447"/>
    <cellStyle name="Note 3 2 2 2 5 2 4" xfId="7090"/>
    <cellStyle name="Note 3 2 2 2 5 3" xfId="5155"/>
    <cellStyle name="Note 3 2 2 2 5 4" xfId="6027"/>
    <cellStyle name="Note 3 2 2 2 5 5" xfId="7600"/>
    <cellStyle name="Note 3 2 2 2 6" xfId="5178"/>
    <cellStyle name="Note 3 2 2 2 7" xfId="4695"/>
    <cellStyle name="Note 3 2 2 2 8" xfId="7610"/>
    <cellStyle name="Note 3 2 2 3" xfId="1428"/>
    <cellStyle name="Note 3 2 2 3 2" xfId="2637"/>
    <cellStyle name="Note 3 2 2 3 2 2" xfId="3489"/>
    <cellStyle name="Note 3 2 2 3 2 2 2" xfId="4832"/>
    <cellStyle name="Note 3 2 2 3 2 2 3" xfId="4949"/>
    <cellStyle name="Note 3 2 2 3 2 2 4" xfId="7453"/>
    <cellStyle name="Note 3 2 2 3 2 3" xfId="6271"/>
    <cellStyle name="Note 3 2 2 3 2 4" xfId="6934"/>
    <cellStyle name="Note 3 2 2 3 2 5" xfId="8074"/>
    <cellStyle name="Note 3 2 2 3 3" xfId="3014"/>
    <cellStyle name="Note 3 2 2 3 3 2" xfId="3854"/>
    <cellStyle name="Note 3 2 2 3 3 2 2" xfId="6399"/>
    <cellStyle name="Note 3 2 2 3 3 2 3" xfId="6990"/>
    <cellStyle name="Note 3 2 2 3 3 2 4" xfId="8130"/>
    <cellStyle name="Note 3 2 2 3 3 3" xfId="4603"/>
    <cellStyle name="Note 3 2 2 3 3 4" xfId="5340"/>
    <cellStyle name="Note 3 2 2 3 3 5" xfId="7345"/>
    <cellStyle name="Note 3 2 2 3 4" xfId="3108"/>
    <cellStyle name="Note 3 2 2 3 4 2" xfId="3948"/>
    <cellStyle name="Note 3 2 2 3 4 2 2" xfId="4131"/>
    <cellStyle name="Note 3 2 2 3 4 2 3" xfId="5142"/>
    <cellStyle name="Note 3 2 2 3 4 2 4" xfId="7132"/>
    <cellStyle name="Note 3 2 2 3 4 3" xfId="4220"/>
    <cellStyle name="Note 3 2 2 3 4 4" xfId="5430"/>
    <cellStyle name="Note 3 2 2 3 4 5" xfId="7189"/>
    <cellStyle name="Note 3 2 2 3 5" xfId="3194"/>
    <cellStyle name="Note 3 2 2 3 5 2" xfId="4034"/>
    <cellStyle name="Note 3 2 2 3 5 2 2" xfId="4045"/>
    <cellStyle name="Note 3 2 2 3 5 2 3" xfId="5218"/>
    <cellStyle name="Note 3 2 2 3 5 2 4" xfId="7078"/>
    <cellStyle name="Note 3 2 2 3 5 3" xfId="5628"/>
    <cellStyle name="Note 3 2 2 3 5 4" xfId="6671"/>
    <cellStyle name="Note 3 2 2 3 5 5" xfId="7811"/>
    <cellStyle name="Note 3 2 2 3 6" xfId="4365"/>
    <cellStyle name="Note 3 2 2 3 7" xfId="5172"/>
    <cellStyle name="Note 3 2 2 3 8" xfId="7244"/>
    <cellStyle name="Note 3 2 2 4" xfId="2044"/>
    <cellStyle name="Note 3 2 2 4 2" xfId="3349"/>
    <cellStyle name="Note 3 2 2 4 2 2" xfId="5670"/>
    <cellStyle name="Note 3 2 2 4 2 3" xfId="6692"/>
    <cellStyle name="Note 3 2 2 4 2 4" xfId="7832"/>
    <cellStyle name="Note 3 2 2 4 3" xfId="4936"/>
    <cellStyle name="Note 3 2 2 4 4" xfId="5960"/>
    <cellStyle name="Note 3 2 2 4 5" xfId="7504"/>
    <cellStyle name="Note 3 2 2 5" xfId="2789"/>
    <cellStyle name="Note 3 2 2 5 2" xfId="3629"/>
    <cellStyle name="Note 3 2 2 5 2 2" xfId="5988"/>
    <cellStyle name="Note 3 2 2 5 2 3" xfId="6823"/>
    <cellStyle name="Note 3 2 2 5 2 4" xfId="7963"/>
    <cellStyle name="Note 3 2 2 5 3" xfId="6067"/>
    <cellStyle name="Note 3 2 2 5 4" xfId="6854"/>
    <cellStyle name="Note 3 2 2 5 5" xfId="7994"/>
    <cellStyle name="Note 3 2 2 6" xfId="2748"/>
    <cellStyle name="Note 3 2 2 6 2" xfId="3588"/>
    <cellStyle name="Note 3 2 2 6 2 2" xfId="6280"/>
    <cellStyle name="Note 3 2 2 6 2 3" xfId="6936"/>
    <cellStyle name="Note 3 2 2 6 2 4" xfId="8076"/>
    <cellStyle name="Note 3 2 2 6 3" xfId="5843"/>
    <cellStyle name="Note 3 2 2 6 4" xfId="6765"/>
    <cellStyle name="Note 3 2 2 6 5" xfId="7905"/>
    <cellStyle name="Note 3 2 2 7" xfId="3024"/>
    <cellStyle name="Note 3 2 2 7 2" xfId="3864"/>
    <cellStyle name="Note 3 2 2 7 2 2" xfId="5858"/>
    <cellStyle name="Note 3 2 2 7 2 3" xfId="6770"/>
    <cellStyle name="Note 3 2 2 7 2 4" xfId="7910"/>
    <cellStyle name="Note 3 2 2 7 3" xfId="4997"/>
    <cellStyle name="Note 3 2 2 7 4" xfId="4903"/>
    <cellStyle name="Note 3 2 2 7 5" xfId="7530"/>
    <cellStyle name="Note 3 2 2 8" xfId="6493"/>
    <cellStyle name="Note 3 2 2 9" xfId="7027"/>
    <cellStyle name="Note 3 2 3" xfId="1102"/>
    <cellStyle name="Note 3 2 3 2" xfId="2311"/>
    <cellStyle name="Note 3 2 3 2 2" xfId="3389"/>
    <cellStyle name="Note 3 2 3 2 2 2" xfId="5623"/>
    <cellStyle name="Note 3 2 3 2 2 3" xfId="6669"/>
    <cellStyle name="Note 3 2 3 2 2 4" xfId="7809"/>
    <cellStyle name="Note 3 2 3 2 3" xfId="4518"/>
    <cellStyle name="Note 3 2 3 2 4" xfId="4317"/>
    <cellStyle name="Note 3 2 3 2 5" xfId="7314"/>
    <cellStyle name="Note 3 2 3 3" xfId="2875"/>
    <cellStyle name="Note 3 2 3 3 2" xfId="3715"/>
    <cellStyle name="Note 3 2 3 3 2 2" xfId="6327"/>
    <cellStyle name="Note 3 2 3 3 2 3" xfId="6958"/>
    <cellStyle name="Note 3 2 3 3 2 4" xfId="8098"/>
    <cellStyle name="Note 3 2 3 3 3" xfId="5465"/>
    <cellStyle name="Note 3 2 3 3 4" xfId="6605"/>
    <cellStyle name="Note 3 2 3 3 5" xfId="7745"/>
    <cellStyle name="Note 3 2 3 4" xfId="1507"/>
    <cellStyle name="Note 3 2 3 4 2" xfId="3245"/>
    <cellStyle name="Note 3 2 3 4 2 2" xfId="4468"/>
    <cellStyle name="Note 3 2 3 4 2 3" xfId="5775"/>
    <cellStyle name="Note 3 2 3 4 2 4" xfId="7293"/>
    <cellStyle name="Note 3 2 3 4 3" xfId="4908"/>
    <cellStyle name="Note 3 2 3 4 4" xfId="6537"/>
    <cellStyle name="Note 3 2 3 4 5" xfId="7491"/>
    <cellStyle name="Note 3 2 3 5" xfId="2668"/>
    <cellStyle name="Note 3 2 3 5 2" xfId="3508"/>
    <cellStyle name="Note 3 2 3 5 2 2" xfId="6513"/>
    <cellStyle name="Note 3 2 3 5 2 3" xfId="7035"/>
    <cellStyle name="Note 3 2 3 5 2 4" xfId="8175"/>
    <cellStyle name="Note 3 2 3 5 3" xfId="5029"/>
    <cellStyle name="Note 3 2 3 5 4" xfId="6085"/>
    <cellStyle name="Note 3 2 3 5 5" xfId="7540"/>
    <cellStyle name="Note 3 2 3 6" xfId="5772"/>
    <cellStyle name="Note 3 2 3 7" xfId="6737"/>
    <cellStyle name="Note 3 2 3 8" xfId="7877"/>
    <cellStyle name="Note 3 2 4" xfId="1388"/>
    <cellStyle name="Note 3 2 4 2" xfId="2597"/>
    <cellStyle name="Note 3 2 4 2 2" xfId="3449"/>
    <cellStyle name="Note 3 2 4 2 2 2" xfId="5093"/>
    <cellStyle name="Note 3 2 4 2 2 3" xfId="5524"/>
    <cellStyle name="Note 3 2 4 2 2 4" xfId="7573"/>
    <cellStyle name="Note 3 2 4 2 3" xfId="4984"/>
    <cellStyle name="Note 3 2 4 2 4" xfId="4401"/>
    <cellStyle name="Note 3 2 4 2 5" xfId="7525"/>
    <cellStyle name="Note 3 2 4 3" xfId="2974"/>
    <cellStyle name="Note 3 2 4 3 2" xfId="3814"/>
    <cellStyle name="Note 3 2 4 3 2 2" xfId="6579"/>
    <cellStyle name="Note 3 2 4 3 2 3" xfId="7063"/>
    <cellStyle name="Note 3 2 4 3 2 4" xfId="8203"/>
    <cellStyle name="Note 3 2 4 3 3" xfId="5719"/>
    <cellStyle name="Note 3 2 4 3 4" xfId="6712"/>
    <cellStyle name="Note 3 2 4 3 5" xfId="7852"/>
    <cellStyle name="Note 3 2 4 4" xfId="3068"/>
    <cellStyle name="Note 3 2 4 4 2" xfId="3908"/>
    <cellStyle name="Note 3 2 4 4 2 2" xfId="4171"/>
    <cellStyle name="Note 3 2 4 4 2 3" xfId="4900"/>
    <cellStyle name="Note 3 2 4 4 2 4" xfId="7156"/>
    <cellStyle name="Note 3 2 4 4 3" xfId="5717"/>
    <cellStyle name="Note 3 2 4 4 4" xfId="6711"/>
    <cellStyle name="Note 3 2 4 4 5" xfId="7851"/>
    <cellStyle name="Note 3 2 4 5" xfId="3186"/>
    <cellStyle name="Note 3 2 4 5 2" xfId="4026"/>
    <cellStyle name="Note 3 2 4 5 2 2" xfId="4053"/>
    <cellStyle name="Note 3 2 4 5 2 3" xfId="6563"/>
    <cellStyle name="Note 3 2 4 5 2 4" xfId="7086"/>
    <cellStyle name="Note 3 2 4 5 3" xfId="5674"/>
    <cellStyle name="Note 3 2 4 5 4" xfId="6696"/>
    <cellStyle name="Note 3 2 4 5 5" xfId="7836"/>
    <cellStyle name="Note 3 2 4 6" xfId="4618"/>
    <cellStyle name="Note 3 2 4 7" xfId="5926"/>
    <cellStyle name="Note 3 2 4 8" xfId="7351"/>
    <cellStyle name="Note 3 2 5" xfId="1779"/>
    <cellStyle name="Note 3 2 5 2" xfId="3309"/>
    <cellStyle name="Note 3 2 5 2 2" xfId="5573"/>
    <cellStyle name="Note 3 2 5 2 3" xfId="6651"/>
    <cellStyle name="Note 3 2 5 2 4" xfId="7791"/>
    <cellStyle name="Note 3 2 5 3" xfId="4856"/>
    <cellStyle name="Note 3 2 5 4" xfId="5262"/>
    <cellStyle name="Note 3 2 5 5" xfId="7465"/>
    <cellStyle name="Note 3 2 6" xfId="2707"/>
    <cellStyle name="Note 3 2 6 2" xfId="3547"/>
    <cellStyle name="Note 3 2 6 2 2" xfId="4461"/>
    <cellStyle name="Note 3 2 6 2 3" xfId="5012"/>
    <cellStyle name="Note 3 2 6 2 4" xfId="7288"/>
    <cellStyle name="Note 3 2 6 3" xfId="6321"/>
    <cellStyle name="Note 3 2 6 4" xfId="6954"/>
    <cellStyle name="Note 3 2 6 5" xfId="8094"/>
    <cellStyle name="Note 3 2 7" xfId="1455"/>
    <cellStyle name="Note 3 2 7 2" xfId="3206"/>
    <cellStyle name="Note 3 2 7 2 2" xfId="4215"/>
    <cellStyle name="Note 3 2 7 2 3" xfId="5471"/>
    <cellStyle name="Note 3 2 7 2 4" xfId="7184"/>
    <cellStyle name="Note 3 2 7 3" xfId="5397"/>
    <cellStyle name="Note 3 2 7 4" xfId="6423"/>
    <cellStyle name="Note 3 2 7 5" xfId="7713"/>
    <cellStyle name="Note 3 2 8" xfId="3132"/>
    <cellStyle name="Note 3 2 8 2" xfId="3972"/>
    <cellStyle name="Note 3 2 8 2 2" xfId="4107"/>
    <cellStyle name="Note 3 2 8 2 3" xfId="6473"/>
    <cellStyle name="Note 3 2 8 2 4" xfId="7115"/>
    <cellStyle name="Note 3 2 8 3" xfId="4511"/>
    <cellStyle name="Note 3 2 8 4" xfId="6574"/>
    <cellStyle name="Note 3 2 8 5" xfId="7308"/>
    <cellStyle name="Note 3 2 9" xfId="5869"/>
    <cellStyle name="Note 3 3" xfId="627"/>
    <cellStyle name="Note 3 3 10" xfId="7897"/>
    <cellStyle name="Note 3 3 2" xfId="1159"/>
    <cellStyle name="Note 3 3 2 2" xfId="2368"/>
    <cellStyle name="Note 3 3 2 2 2" xfId="3400"/>
    <cellStyle name="Note 3 3 2 2 2 2" xfId="4330"/>
    <cellStyle name="Note 3 3 2 2 2 3" xfId="4706"/>
    <cellStyle name="Note 3 3 2 2 2 4" xfId="7232"/>
    <cellStyle name="Note 3 3 2 2 3" xfId="4953"/>
    <cellStyle name="Note 3 3 2 2 4" xfId="5523"/>
    <cellStyle name="Note 3 3 2 2 5" xfId="7509"/>
    <cellStyle name="Note 3 3 2 3" xfId="2896"/>
    <cellStyle name="Note 3 3 2 3 2" xfId="3736"/>
    <cellStyle name="Note 3 3 2 3 2 2" xfId="4798"/>
    <cellStyle name="Note 3 3 2 3 2 3" xfId="5553"/>
    <cellStyle name="Note 3 3 2 3 2 4" xfId="7441"/>
    <cellStyle name="Note 3 3 2 3 3" xfId="5000"/>
    <cellStyle name="Note 3 3 2 3 4" xfId="4400"/>
    <cellStyle name="Note 3 3 2 3 5" xfId="7532"/>
    <cellStyle name="Note 3 3 2 4" xfId="1529"/>
    <cellStyle name="Note 3 3 2 4 2" xfId="3263"/>
    <cellStyle name="Note 3 3 2 4 2 2" xfId="4762"/>
    <cellStyle name="Note 3 3 2 4 2 3" xfId="6315"/>
    <cellStyle name="Note 3 3 2 4 2 4" xfId="7422"/>
    <cellStyle name="Note 3 3 2 4 3" xfId="5082"/>
    <cellStyle name="Note 3 3 2 4 4" xfId="5513"/>
    <cellStyle name="Note 3 3 2 4 5" xfId="7567"/>
    <cellStyle name="Note 3 3 2 5" xfId="3111"/>
    <cellStyle name="Note 3 3 2 5 2" xfId="3951"/>
    <cellStyle name="Note 3 3 2 5 2 2" xfId="4128"/>
    <cellStyle name="Note 3 3 2 5 2 3" xfId="5166"/>
    <cellStyle name="Note 3 3 2 5 2 4" xfId="7129"/>
    <cellStyle name="Note 3 3 2 5 3" xfId="5047"/>
    <cellStyle name="Note 3 3 2 5 4" xfId="6384"/>
    <cellStyle name="Note 3 3 2 5 5" xfId="7553"/>
    <cellStyle name="Note 3 3 2 6" xfId="6164"/>
    <cellStyle name="Note 3 3 2 7" xfId="6889"/>
    <cellStyle name="Note 3 3 2 8" xfId="8029"/>
    <cellStyle name="Note 3 3 3" xfId="1399"/>
    <cellStyle name="Note 3 3 3 2" xfId="2608"/>
    <cellStyle name="Note 3 3 3 2 2" xfId="3460"/>
    <cellStyle name="Note 3 3 3 2 2 2" xfId="5706"/>
    <cellStyle name="Note 3 3 3 2 2 3" xfId="6705"/>
    <cellStyle name="Note 3 3 3 2 2 4" xfId="7845"/>
    <cellStyle name="Note 3 3 3 2 3" xfId="4368"/>
    <cellStyle name="Note 3 3 3 2 4" xfId="5908"/>
    <cellStyle name="Note 3 3 3 2 5" xfId="7247"/>
    <cellStyle name="Note 3 3 3 3" xfId="2985"/>
    <cellStyle name="Note 3 3 3 3 2" xfId="3825"/>
    <cellStyle name="Note 3 3 3 3 2 2" xfId="6143"/>
    <cellStyle name="Note 3 3 3 3 2 3" xfId="6884"/>
    <cellStyle name="Note 3 3 3 3 2 4" xfId="8024"/>
    <cellStyle name="Note 3 3 3 3 3" xfId="4229"/>
    <cellStyle name="Note 3 3 3 3 4" xfId="4752"/>
    <cellStyle name="Note 3 3 3 3 5" xfId="7192"/>
    <cellStyle name="Note 3 3 3 4" xfId="3079"/>
    <cellStyle name="Note 3 3 3 4 2" xfId="3919"/>
    <cellStyle name="Note 3 3 3 4 2 2" xfId="4160"/>
    <cellStyle name="Note 3 3 3 4 2 3" xfId="5261"/>
    <cellStyle name="Note 3 3 3 4 2 4" xfId="7153"/>
    <cellStyle name="Note 3 3 3 4 3" xfId="5243"/>
    <cellStyle name="Note 3 3 3 4 4" xfId="4616"/>
    <cellStyle name="Note 3 3 3 4 5" xfId="7646"/>
    <cellStyle name="Note 3 3 3 5" xfId="3189"/>
    <cellStyle name="Note 3 3 3 5 2" xfId="4029"/>
    <cellStyle name="Note 3 3 3 5 2 2" xfId="4050"/>
    <cellStyle name="Note 3 3 3 5 2 3" xfId="5051"/>
    <cellStyle name="Note 3 3 3 5 2 4" xfId="7083"/>
    <cellStyle name="Note 3 3 3 5 3" xfId="4381"/>
    <cellStyle name="Note 3 3 3 5 4" xfId="4542"/>
    <cellStyle name="Note 3 3 3 5 5" xfId="7252"/>
    <cellStyle name="Note 3 3 3 6" xfId="4996"/>
    <cellStyle name="Note 3 3 3 7" xfId="5890"/>
    <cellStyle name="Note 3 3 3 8" xfId="7529"/>
    <cellStyle name="Note 3 3 4" xfId="1836"/>
    <cellStyle name="Note 3 3 4 2" xfId="3320"/>
    <cellStyle name="Note 3 3 4 2 2" xfId="5091"/>
    <cellStyle name="Note 3 3 4 2 3" xfId="6458"/>
    <cellStyle name="Note 3 3 4 2 4" xfId="7571"/>
    <cellStyle name="Note 3 3 4 3" xfId="4579"/>
    <cellStyle name="Note 3 3 4 4" xfId="4284"/>
    <cellStyle name="Note 3 3 4 5" xfId="7333"/>
    <cellStyle name="Note 3 3 5" xfId="2730"/>
    <cellStyle name="Note 3 3 5 2" xfId="3570"/>
    <cellStyle name="Note 3 3 5 2 2" xfId="5905"/>
    <cellStyle name="Note 3 3 5 2 3" xfId="6792"/>
    <cellStyle name="Note 3 3 5 2 4" xfId="7932"/>
    <cellStyle name="Note 3 3 5 3" xfId="6483"/>
    <cellStyle name="Note 3 3 5 4" xfId="7022"/>
    <cellStyle name="Note 3 3 5 5" xfId="8162"/>
    <cellStyle name="Note 3 3 6" xfId="1464"/>
    <cellStyle name="Note 3 3 6 2" xfId="3215"/>
    <cellStyle name="Note 3 3 6 2 2" xfId="5503"/>
    <cellStyle name="Note 3 3 6 2 3" xfId="6620"/>
    <cellStyle name="Note 3 3 6 2 4" xfId="7760"/>
    <cellStyle name="Note 3 3 6 3" xfId="5305"/>
    <cellStyle name="Note 3 3 6 4" xfId="4910"/>
    <cellStyle name="Note 3 3 6 5" xfId="7672"/>
    <cellStyle name="Note 3 3 7" xfId="2698"/>
    <cellStyle name="Note 3 3 7 2" xfId="3538"/>
    <cellStyle name="Note 3 3 7 2 2" xfId="6292"/>
    <cellStyle name="Note 3 3 7 2 3" xfId="6942"/>
    <cellStyle name="Note 3 3 7 2 4" xfId="8082"/>
    <cellStyle name="Note 3 3 7 3" xfId="5967"/>
    <cellStyle name="Note 3 3 7 4" xfId="6813"/>
    <cellStyle name="Note 3 3 7 5" xfId="7953"/>
    <cellStyle name="Note 3 3 8" xfId="5820"/>
    <cellStyle name="Note 3 3 9" xfId="6757"/>
    <cellStyle name="Note 3 4" xfId="894"/>
    <cellStyle name="Note 3 4 2" xfId="2103"/>
    <cellStyle name="Note 3 4 2 2" xfId="3360"/>
    <cellStyle name="Note 3 4 2 2 2" xfId="5186"/>
    <cellStyle name="Note 3 4 2 2 3" xfId="6303"/>
    <cellStyle name="Note 3 4 2 2 4" xfId="7615"/>
    <cellStyle name="Note 3 4 2 3" xfId="5201"/>
    <cellStyle name="Note 3 4 2 4" xfId="5468"/>
    <cellStyle name="Note 3 4 2 5" xfId="7626"/>
    <cellStyle name="Note 3 4 3" xfId="2814"/>
    <cellStyle name="Note 3 4 3 2" xfId="3654"/>
    <cellStyle name="Note 3 4 3 2 2" xfId="6041"/>
    <cellStyle name="Note 3 4 3 2 3" xfId="6844"/>
    <cellStyle name="Note 3 4 3 2 4" xfId="7984"/>
    <cellStyle name="Note 3 4 3 3" xfId="4253"/>
    <cellStyle name="Note 3 4 3 4" xfId="4998"/>
    <cellStyle name="Note 3 4 3 5" xfId="7207"/>
    <cellStyle name="Note 3 4 4" xfId="2719"/>
    <cellStyle name="Note 3 4 4 2" xfId="3559"/>
    <cellStyle name="Note 3 4 4 2 2" xfId="6031"/>
    <cellStyle name="Note 3 4 4 2 3" xfId="6840"/>
    <cellStyle name="Note 3 4 4 2 4" xfId="7980"/>
    <cellStyle name="Note 3 4 4 3" xfId="5032"/>
    <cellStyle name="Note 3 4 4 4" xfId="6101"/>
    <cellStyle name="Note 3 4 4 5" xfId="7542"/>
    <cellStyle name="Note 3 4 5" xfId="2915"/>
    <cellStyle name="Note 3 4 5 2" xfId="3755"/>
    <cellStyle name="Note 3 4 5 2 2" xfId="6350"/>
    <cellStyle name="Note 3 4 5 2 3" xfId="6968"/>
    <cellStyle name="Note 3 4 5 2 4" xfId="8108"/>
    <cellStyle name="Note 3 4 5 3" xfId="5618"/>
    <cellStyle name="Note 3 4 5 4" xfId="6666"/>
    <cellStyle name="Note 3 4 5 5" xfId="7806"/>
    <cellStyle name="Note 3 4 6" xfId="6389"/>
    <cellStyle name="Note 3 4 7" xfId="6984"/>
    <cellStyle name="Note 3 4 8" xfId="8124"/>
    <cellStyle name="Note 3 5" xfId="2665"/>
    <cellStyle name="Note 3 5 2" xfId="3505"/>
    <cellStyle name="Note 3 5 2 2" xfId="4198"/>
    <cellStyle name="Note 3 5 2 3" xfId="5429"/>
    <cellStyle name="Note 3 5 2 4" xfId="7170"/>
    <cellStyle name="Note 3 5 3" xfId="5762"/>
    <cellStyle name="Note 3 5 4" xfId="6732"/>
    <cellStyle name="Note 3 5 5" xfId="7872"/>
    <cellStyle name="Note 3 6" xfId="2715"/>
    <cellStyle name="Note 3 6 2" xfId="3555"/>
    <cellStyle name="Note 3 6 2 2" xfId="5144"/>
    <cellStyle name="Note 3 6 2 3" xfId="5112"/>
    <cellStyle name="Note 3 6 2 4" xfId="7593"/>
    <cellStyle name="Note 3 6 3" xfId="6210"/>
    <cellStyle name="Note 3 6 4" xfId="6911"/>
    <cellStyle name="Note 3 6 5" xfId="8051"/>
    <cellStyle name="Note 3 7" xfId="6084"/>
    <cellStyle name="Note 3 8" xfId="6861"/>
    <cellStyle name="Note 3 9" xfId="8001"/>
    <cellStyle name="Note 4" xfId="348"/>
    <cellStyle name="Note 4 2" xfId="443"/>
    <cellStyle name="Note 4 2 10" xfId="5911"/>
    <cellStyle name="Note 4 2 11" xfId="7586"/>
    <cellStyle name="Note 4 2 2" xfId="708"/>
    <cellStyle name="Note 4 2 2 10" xfId="8036"/>
    <cellStyle name="Note 4 2 2 2" xfId="1240"/>
    <cellStyle name="Note 4 2 2 2 2" xfId="2449"/>
    <cellStyle name="Note 4 2 2 2 2 2" xfId="3411"/>
    <cellStyle name="Note 4 2 2 2 2 2 2" xfId="4727"/>
    <cellStyle name="Note 4 2 2 2 2 2 3" xfId="4828"/>
    <cellStyle name="Note 4 2 2 2 2 2 4" xfId="7405"/>
    <cellStyle name="Note 4 2 2 2 2 3" xfId="4979"/>
    <cellStyle name="Note 4 2 2 2 2 4" xfId="6495"/>
    <cellStyle name="Note 4 2 2 2 2 5" xfId="7522"/>
    <cellStyle name="Note 4 2 2 2 3" xfId="2917"/>
    <cellStyle name="Note 4 2 2 2 3 2" xfId="3757"/>
    <cellStyle name="Note 4 2 2 2 3 2 2" xfId="6439"/>
    <cellStyle name="Note 4 2 2 2 3 2 3" xfId="7005"/>
    <cellStyle name="Note 4 2 2 2 3 2 4" xfId="8145"/>
    <cellStyle name="Note 4 2 2 2 3 3" xfId="4499"/>
    <cellStyle name="Note 4 2 2 2 3 4" xfId="6426"/>
    <cellStyle name="Note 4 2 2 2 3 5" xfId="7299"/>
    <cellStyle name="Note 4 2 2 2 4" xfId="1576"/>
    <cellStyle name="Note 4 2 2 2 4 2" xfId="3282"/>
    <cellStyle name="Note 4 2 2 2 4 2 2" xfId="5671"/>
    <cellStyle name="Note 4 2 2 2 4 2 3" xfId="6693"/>
    <cellStyle name="Note 4 2 2 2 4 2 4" xfId="7833"/>
    <cellStyle name="Note 4 2 2 2 4 3" xfId="5123"/>
    <cellStyle name="Note 4 2 2 2 4 4" xfId="5141"/>
    <cellStyle name="Note 4 2 2 2 4 5" xfId="7584"/>
    <cellStyle name="Note 4 2 2 2 5" xfId="3044"/>
    <cellStyle name="Note 4 2 2 2 5 2" xfId="3884"/>
    <cellStyle name="Note 4 2 2 2 5 2 2" xfId="4879"/>
    <cellStyle name="Note 4 2 2 2 5 2 3" xfId="5862"/>
    <cellStyle name="Note 4 2 2 2 5 2 4" xfId="7477"/>
    <cellStyle name="Note 4 2 2 2 5 3" xfId="4653"/>
    <cellStyle name="Note 4 2 2 2 5 4" xfId="4346"/>
    <cellStyle name="Note 4 2 2 2 5 5" xfId="7374"/>
    <cellStyle name="Note 4 2 2 2 6" xfId="5873"/>
    <cellStyle name="Note 4 2 2 2 7" xfId="6779"/>
    <cellStyle name="Note 4 2 2 2 8" xfId="7919"/>
    <cellStyle name="Note 4 2 2 3" xfId="1410"/>
    <cellStyle name="Note 4 2 2 3 2" xfId="2619"/>
    <cellStyle name="Note 4 2 2 3 2 2" xfId="3471"/>
    <cellStyle name="Note 4 2 2 3 2 2 2" xfId="4641"/>
    <cellStyle name="Note 4 2 2 3 2 2 3" xfId="4428"/>
    <cellStyle name="Note 4 2 2 3 2 2 4" xfId="7365"/>
    <cellStyle name="Note 4 2 2 3 2 3" xfId="5882"/>
    <cellStyle name="Note 4 2 2 3 2 4" xfId="6783"/>
    <cellStyle name="Note 4 2 2 3 2 5" xfId="7923"/>
    <cellStyle name="Note 4 2 2 3 3" xfId="2996"/>
    <cellStyle name="Note 4 2 2 3 3 2" xfId="3836"/>
    <cellStyle name="Note 4 2 2 3 3 2 2" xfId="5868"/>
    <cellStyle name="Note 4 2 2 3 3 2 3" xfId="6775"/>
    <cellStyle name="Note 4 2 2 3 3 2 4" xfId="7915"/>
    <cellStyle name="Note 4 2 2 3 3 3" xfId="5329"/>
    <cellStyle name="Note 4 2 2 3 3 4" xfId="5685"/>
    <cellStyle name="Note 4 2 2 3 3 5" xfId="7688"/>
    <cellStyle name="Note 4 2 2 3 4" xfId="3090"/>
    <cellStyle name="Note 4 2 2 3 4 2" xfId="3930"/>
    <cellStyle name="Note 4 2 2 3 4 2 2" xfId="4149"/>
    <cellStyle name="Note 4 2 2 3 4 2 3" xfId="5206"/>
    <cellStyle name="Note 4 2 2 3 4 2 4" xfId="7142"/>
    <cellStyle name="Note 4 2 2 3 4 3" xfId="4384"/>
    <cellStyle name="Note 4 2 2 3 4 4" xfId="5695"/>
    <cellStyle name="Note 4 2 2 3 4 5" xfId="7254"/>
    <cellStyle name="Note 4 2 2 3 5" xfId="3192"/>
    <cellStyle name="Note 4 2 2 3 5 2" xfId="4032"/>
    <cellStyle name="Note 4 2 2 3 5 2 2" xfId="4047"/>
    <cellStyle name="Note 4 2 2 3 5 2 3" xfId="6201"/>
    <cellStyle name="Note 4 2 2 3 5 2 4" xfId="7080"/>
    <cellStyle name="Note 4 2 2 3 5 3" xfId="4685"/>
    <cellStyle name="Note 4 2 2 3 5 4" xfId="6015"/>
    <cellStyle name="Note 4 2 2 3 5 5" xfId="7381"/>
    <cellStyle name="Note 4 2 2 3 6" xfId="4455"/>
    <cellStyle name="Note 4 2 2 3 7" xfId="5442"/>
    <cellStyle name="Note 4 2 2 3 8" xfId="7283"/>
    <cellStyle name="Note 4 2 2 4" xfId="1917"/>
    <cellStyle name="Note 4 2 2 4 2" xfId="3331"/>
    <cellStyle name="Note 4 2 2 4 2 2" xfId="5704"/>
    <cellStyle name="Note 4 2 2 4 2 3" xfId="6704"/>
    <cellStyle name="Note 4 2 2 4 2 4" xfId="7844"/>
    <cellStyle name="Note 4 2 2 4 3" xfId="4351"/>
    <cellStyle name="Note 4 2 2 4 4" xfId="6110"/>
    <cellStyle name="Note 4 2 2 4 5" xfId="7240"/>
    <cellStyle name="Note 4 2 2 5" xfId="2752"/>
    <cellStyle name="Note 4 2 2 5 2" xfId="3592"/>
    <cellStyle name="Note 4 2 2 5 2 2" xfId="6068"/>
    <cellStyle name="Note 4 2 2 5 2 3" xfId="6855"/>
    <cellStyle name="Note 4 2 2 5 2 4" xfId="7995"/>
    <cellStyle name="Note 4 2 2 5 3" xfId="5143"/>
    <cellStyle name="Note 4 2 2 5 4" xfId="4493"/>
    <cellStyle name="Note 4 2 2 5 5" xfId="7592"/>
    <cellStyle name="Note 4 2 2 6" xfId="1471"/>
    <cellStyle name="Note 4 2 2 6 2" xfId="3222"/>
    <cellStyle name="Note 4 2 2 6 2 2" xfId="5099"/>
    <cellStyle name="Note 4 2 2 6 2 3" xfId="6536"/>
    <cellStyle name="Note 4 2 2 6 2 4" xfId="7575"/>
    <cellStyle name="Note 4 2 2 6 3" xfId="5396"/>
    <cellStyle name="Note 4 2 2 6 4" xfId="5934"/>
    <cellStyle name="Note 4 2 2 6 5" xfId="7712"/>
    <cellStyle name="Note 4 2 2 7" xfId="3114"/>
    <cellStyle name="Note 4 2 2 7 2" xfId="3954"/>
    <cellStyle name="Note 4 2 2 7 2 2" xfId="4125"/>
    <cellStyle name="Note 4 2 2 7 2 3" xfId="5764"/>
    <cellStyle name="Note 4 2 2 7 2 4" xfId="7126"/>
    <cellStyle name="Note 4 2 2 7 3" xfId="5242"/>
    <cellStyle name="Note 4 2 2 7 4" xfId="4406"/>
    <cellStyle name="Note 4 2 2 7 5" xfId="7645"/>
    <cellStyle name="Note 4 2 2 8" xfId="6177"/>
    <cellStyle name="Note 4 2 2 9" xfId="6896"/>
    <cellStyle name="Note 4 2 3" xfId="975"/>
    <cellStyle name="Note 4 2 3 2" xfId="2184"/>
    <cellStyle name="Note 4 2 3 2 2" xfId="3371"/>
    <cellStyle name="Note 4 2 3 2 2 2" xfId="5413"/>
    <cellStyle name="Note 4 2 3 2 2 3" xfId="6560"/>
    <cellStyle name="Note 4 2 3 2 2 4" xfId="7722"/>
    <cellStyle name="Note 4 2 3 2 3" xfId="4324"/>
    <cellStyle name="Note 4 2 3 2 4" xfId="4660"/>
    <cellStyle name="Note 4 2 3 2 5" xfId="7227"/>
    <cellStyle name="Note 4 2 3 3" xfId="2838"/>
    <cellStyle name="Note 4 2 3 3 2" xfId="3678"/>
    <cellStyle name="Note 4 2 3 3 2 2" xfId="6107"/>
    <cellStyle name="Note 4 2 3 3 2 3" xfId="6873"/>
    <cellStyle name="Note 4 2 3 3 2 4" xfId="8013"/>
    <cellStyle name="Note 4 2 3 3 3" xfId="4571"/>
    <cellStyle name="Note 4 2 3 3 4" xfId="5007"/>
    <cellStyle name="Note 4 2 3 3 5" xfId="7332"/>
    <cellStyle name="Note 4 2 3 4" xfId="2846"/>
    <cellStyle name="Note 4 2 3 4 2" xfId="3686"/>
    <cellStyle name="Note 4 2 3 4 2 2" xfId="6566"/>
    <cellStyle name="Note 4 2 3 4 2 3" xfId="7057"/>
    <cellStyle name="Note 4 2 3 4 2 4" xfId="8197"/>
    <cellStyle name="Note 4 2 3 4 3" xfId="4517"/>
    <cellStyle name="Note 4 2 3 4 4" xfId="6049"/>
    <cellStyle name="Note 4 2 3 4 5" xfId="7313"/>
    <cellStyle name="Note 4 2 3 5" xfId="3131"/>
    <cellStyle name="Note 4 2 3 5 2" xfId="3971"/>
    <cellStyle name="Note 4 2 3 5 2 2" xfId="4108"/>
    <cellStyle name="Note 4 2 3 5 2 3" xfId="5552"/>
    <cellStyle name="Note 4 2 3 5 2 4" xfId="7116"/>
    <cellStyle name="Note 4 2 3 5 3" xfId="4842"/>
    <cellStyle name="Note 4 2 3 5 4" xfId="4851"/>
    <cellStyle name="Note 4 2 3 5 5" xfId="7459"/>
    <cellStyle name="Note 4 2 3 6" xfId="4619"/>
    <cellStyle name="Note 4 2 3 7" xfId="5080"/>
    <cellStyle name="Note 4 2 3 8" xfId="7352"/>
    <cellStyle name="Note 4 2 4" xfId="1370"/>
    <cellStyle name="Note 4 2 4 2" xfId="2579"/>
    <cellStyle name="Note 4 2 4 2 2" xfId="3431"/>
    <cellStyle name="Note 4 2 4 2 2 2" xfId="4412"/>
    <cellStyle name="Note 4 2 4 2 2 3" xfId="4819"/>
    <cellStyle name="Note 4 2 4 2 2 4" xfId="7262"/>
    <cellStyle name="Note 4 2 4 2 3" xfId="5491"/>
    <cellStyle name="Note 4 2 4 2 4" xfId="6614"/>
    <cellStyle name="Note 4 2 4 2 5" xfId="7754"/>
    <cellStyle name="Note 4 2 4 3" xfId="2956"/>
    <cellStyle name="Note 4 2 4 3 2" xfId="3796"/>
    <cellStyle name="Note 4 2 4 3 2 2" xfId="5874"/>
    <cellStyle name="Note 4 2 4 3 2 3" xfId="6780"/>
    <cellStyle name="Note 4 2 4 3 2 4" xfId="7920"/>
    <cellStyle name="Note 4 2 4 3 3" xfId="5510"/>
    <cellStyle name="Note 4 2 4 3 4" xfId="6625"/>
    <cellStyle name="Note 4 2 4 3 5" xfId="7765"/>
    <cellStyle name="Note 4 2 4 4" xfId="3050"/>
    <cellStyle name="Note 4 2 4 4 2" xfId="3890"/>
    <cellStyle name="Note 4 2 4 4 2 2" xfId="4189"/>
    <cellStyle name="Note 4 2 4 4 2 3" xfId="5728"/>
    <cellStyle name="Note 4 2 4 4 2 4" xfId="7166"/>
    <cellStyle name="Note 4 2 4 4 3" xfId="5508"/>
    <cellStyle name="Note 4 2 4 4 4" xfId="6623"/>
    <cellStyle name="Note 4 2 4 4 5" xfId="7763"/>
    <cellStyle name="Note 4 2 4 5" xfId="3184"/>
    <cellStyle name="Note 4 2 4 5 2" xfId="4024"/>
    <cellStyle name="Note 4 2 4 5 2 2" xfId="4055"/>
    <cellStyle name="Note 4 2 4 5 2 3" xfId="4496"/>
    <cellStyle name="Note 4 2 4 5 2 4" xfId="7088"/>
    <cellStyle name="Note 4 2 4 5 3" xfId="4733"/>
    <cellStyle name="Note 4 2 4 5 4" xfId="5065"/>
    <cellStyle name="Note 4 2 4 5 5" xfId="7409"/>
    <cellStyle name="Note 4 2 4 6" xfId="5350"/>
    <cellStyle name="Note 4 2 4 7" xfId="6288"/>
    <cellStyle name="Note 4 2 4 8" xfId="7694"/>
    <cellStyle name="Note 4 2 5" xfId="1652"/>
    <cellStyle name="Note 4 2 5 2" xfId="3291"/>
    <cellStyle name="Note 4 2 5 2 2" xfId="4837"/>
    <cellStyle name="Note 4 2 5 2 3" xfId="4855"/>
    <cellStyle name="Note 4 2 5 2 4" xfId="7456"/>
    <cellStyle name="Note 4 2 5 3" xfId="5383"/>
    <cellStyle name="Note 4 2 5 4" xfId="5994"/>
    <cellStyle name="Note 4 2 5 5" xfId="7708"/>
    <cellStyle name="Note 4 2 6" xfId="2671"/>
    <cellStyle name="Note 4 2 6 2" xfId="3511"/>
    <cellStyle name="Note 4 2 6 2 2" xfId="5875"/>
    <cellStyle name="Note 4 2 6 2 3" xfId="6781"/>
    <cellStyle name="Note 4 2 6 2 4" xfId="7921"/>
    <cellStyle name="Note 4 2 6 3" xfId="6408"/>
    <cellStyle name="Note 4 2 6 4" xfId="6994"/>
    <cellStyle name="Note 4 2 6 5" xfId="8134"/>
    <cellStyle name="Note 4 2 7" xfId="1449"/>
    <cellStyle name="Note 4 2 7 2" xfId="3200"/>
    <cellStyle name="Note 4 2 7 2 2" xfId="5363"/>
    <cellStyle name="Note 4 2 7 2 3" xfId="6261"/>
    <cellStyle name="Note 4 2 7 2 4" xfId="7701"/>
    <cellStyle name="Note 4 2 7 3" xfId="5655"/>
    <cellStyle name="Note 4 2 7 4" xfId="6684"/>
    <cellStyle name="Note 4 2 7 5" xfId="7824"/>
    <cellStyle name="Note 4 2 8" xfId="2944"/>
    <cellStyle name="Note 4 2 8 2" xfId="3784"/>
    <cellStyle name="Note 4 2 8 2 2" xfId="5088"/>
    <cellStyle name="Note 4 2 8 2 3" xfId="6463"/>
    <cellStyle name="Note 4 2 8 2 4" xfId="7569"/>
    <cellStyle name="Note 4 2 8 3" xfId="4952"/>
    <cellStyle name="Note 4 2 8 4" xfId="4625"/>
    <cellStyle name="Note 4 2 8 5" xfId="7508"/>
    <cellStyle name="Note 4 2 9" xfId="5129"/>
    <cellStyle name="Note 4 3" xfId="628"/>
    <cellStyle name="Note 4 3 10" xfId="8132"/>
    <cellStyle name="Note 4 3 2" xfId="1160"/>
    <cellStyle name="Note 4 3 2 2" xfId="2369"/>
    <cellStyle name="Note 4 3 2 2 2" xfId="3401"/>
    <cellStyle name="Note 4 3 2 2 2 2" xfId="4209"/>
    <cellStyle name="Note 4 3 2 2 2 3" xfId="4621"/>
    <cellStyle name="Note 4 3 2 2 2 4" xfId="7179"/>
    <cellStyle name="Note 4 3 2 2 3" xfId="4626"/>
    <cellStyle name="Note 4 3 2 2 4" xfId="4939"/>
    <cellStyle name="Note 4 3 2 2 5" xfId="7356"/>
    <cellStyle name="Note 4 3 2 3" xfId="2897"/>
    <cellStyle name="Note 4 3 2 3 2" xfId="3737"/>
    <cellStyle name="Note 4 3 2 3 2 2" xfId="4459"/>
    <cellStyle name="Note 4 3 2 3 2 3" xfId="4943"/>
    <cellStyle name="Note 4 3 2 3 2 4" xfId="7286"/>
    <cellStyle name="Note 4 3 2 3 3" xfId="5404"/>
    <cellStyle name="Note 4 3 2 3 4" xfId="4574"/>
    <cellStyle name="Note 4 3 2 3 5" xfId="7718"/>
    <cellStyle name="Note 4 3 2 4" xfId="1530"/>
    <cellStyle name="Note 4 3 2 4 2" xfId="3264"/>
    <cellStyle name="Note 4 3 2 4 2 2" xfId="5361"/>
    <cellStyle name="Note 4 3 2 4 2 3" xfId="4968"/>
    <cellStyle name="Note 4 3 2 4 2 4" xfId="7699"/>
    <cellStyle name="Note 4 3 2 4 3" xfId="5438"/>
    <cellStyle name="Note 4 3 2 4 4" xfId="5015"/>
    <cellStyle name="Note 4 3 2 4 5" xfId="7733"/>
    <cellStyle name="Note 4 3 2 5" xfId="3112"/>
    <cellStyle name="Note 4 3 2 5 2" xfId="3952"/>
    <cellStyle name="Note 4 3 2 5 2 2" xfId="4127"/>
    <cellStyle name="Note 4 3 2 5 2 3" xfId="4489"/>
    <cellStyle name="Note 4 3 2 5 2 4" xfId="7128"/>
    <cellStyle name="Note 4 3 2 5 3" xfId="5420"/>
    <cellStyle name="Note 4 3 2 5 4" xfId="6548"/>
    <cellStyle name="Note 4 3 2 5 5" xfId="7729"/>
    <cellStyle name="Note 4 3 2 6" xfId="5083"/>
    <cellStyle name="Note 4 3 2 7" xfId="6600"/>
    <cellStyle name="Note 4 3 2 8" xfId="7568"/>
    <cellStyle name="Note 4 3 3" xfId="1400"/>
    <cellStyle name="Note 4 3 3 2" xfId="2609"/>
    <cellStyle name="Note 4 3 3 2 2" xfId="3461"/>
    <cellStyle name="Note 4 3 3 2 2 2" xfId="4915"/>
    <cellStyle name="Note 4 3 3 2 2 3" xfId="5467"/>
    <cellStyle name="Note 4 3 3 2 2 4" xfId="7493"/>
    <cellStyle name="Note 4 3 3 2 3" xfId="4270"/>
    <cellStyle name="Note 4 3 3 2 4" xfId="4748"/>
    <cellStyle name="Note 4 3 3 2 5" xfId="7216"/>
    <cellStyle name="Note 4 3 3 3" xfId="2986"/>
    <cellStyle name="Note 4 3 3 3 2" xfId="3826"/>
    <cellStyle name="Note 4 3 3 3 2 2" xfId="5053"/>
    <cellStyle name="Note 4 3 3 3 2 3" xfId="6142"/>
    <cellStyle name="Note 4 3 3 3 2 4" xfId="7557"/>
    <cellStyle name="Note 4 3 3 3 3" xfId="5052"/>
    <cellStyle name="Note 4 3 3 3 4" xfId="6334"/>
    <cellStyle name="Note 4 3 3 3 5" xfId="7556"/>
    <cellStyle name="Note 4 3 3 4" xfId="3080"/>
    <cellStyle name="Note 4 3 3 4 2" xfId="3920"/>
    <cellStyle name="Note 4 3 3 4 2 2" xfId="4159"/>
    <cellStyle name="Note 4 3 3 4 2 3" xfId="4671"/>
    <cellStyle name="Note 4 3 3 4 2 4" xfId="7152"/>
    <cellStyle name="Note 4 3 3 4 3" xfId="5589"/>
    <cellStyle name="Note 4 3 3 4 4" xfId="6660"/>
    <cellStyle name="Note 4 3 3 4 5" xfId="7800"/>
    <cellStyle name="Note 4 3 3 5" xfId="3190"/>
    <cellStyle name="Note 4 3 3 5 2" xfId="4030"/>
    <cellStyle name="Note 4 3 3 5 2 2" xfId="4049"/>
    <cellStyle name="Note 4 3 3 5 2 3" xfId="4481"/>
    <cellStyle name="Note 4 3 3 5 2 4" xfId="7082"/>
    <cellStyle name="Note 4 3 3 5 3" xfId="5100"/>
    <cellStyle name="Note 4 3 3 5 4" xfId="5345"/>
    <cellStyle name="Note 4 3 3 5 5" xfId="7576"/>
    <cellStyle name="Note 4 3 3 6" xfId="4312"/>
    <cellStyle name="Note 4 3 3 7" xfId="5569"/>
    <cellStyle name="Note 4 3 3 8" xfId="7226"/>
    <cellStyle name="Note 4 3 4" xfId="1837"/>
    <cellStyle name="Note 4 3 4 2" xfId="3321"/>
    <cellStyle name="Note 4 3 4 2 2" xfId="5449"/>
    <cellStyle name="Note 4 3 4 2 3" xfId="5263"/>
    <cellStyle name="Note 4 3 4 2 4" xfId="7735"/>
    <cellStyle name="Note 4 3 4 3" xfId="4399"/>
    <cellStyle name="Note 4 3 4 4" xfId="4488"/>
    <cellStyle name="Note 4 3 4 5" xfId="7257"/>
    <cellStyle name="Note 4 3 5" xfId="2731"/>
    <cellStyle name="Note 4 3 5 2" xfId="3571"/>
    <cellStyle name="Note 4 3 5 2 2" xfId="6219"/>
    <cellStyle name="Note 4 3 5 2 3" xfId="6915"/>
    <cellStyle name="Note 4 3 5 2 4" xfId="8055"/>
    <cellStyle name="Note 4 3 5 3" xfId="5990"/>
    <cellStyle name="Note 4 3 5 4" xfId="6825"/>
    <cellStyle name="Note 4 3 5 5" xfId="7965"/>
    <cellStyle name="Note 4 3 6" xfId="1465"/>
    <cellStyle name="Note 4 3 6 2" xfId="3216"/>
    <cellStyle name="Note 4 3 6 2 2" xfId="4732"/>
    <cellStyle name="Note 4 3 6 2 3" xfId="5060"/>
    <cellStyle name="Note 4 3 6 2 4" xfId="7408"/>
    <cellStyle name="Note 4 3 6 3" xfId="5654"/>
    <cellStyle name="Note 4 3 6 4" xfId="6683"/>
    <cellStyle name="Note 4 3 6 5" xfId="7823"/>
    <cellStyle name="Note 4 3 7" xfId="1447"/>
    <cellStyle name="Note 4 3 7 2" xfId="3198"/>
    <cellStyle name="Note 4 3 7 2 2" xfId="5538"/>
    <cellStyle name="Note 4 3 7 2 3" xfId="6635"/>
    <cellStyle name="Note 4 3 7 2 4" xfId="7775"/>
    <cellStyle name="Note 4 3 7 3" xfId="4716"/>
    <cellStyle name="Note 4 3 7 4" xfId="4318"/>
    <cellStyle name="Note 4 3 7 5" xfId="7398"/>
    <cellStyle name="Note 4 3 8" xfId="6402"/>
    <cellStyle name="Note 4 3 9" xfId="6992"/>
    <cellStyle name="Note 4 4" xfId="895"/>
    <cellStyle name="Note 4 4 2" xfId="2104"/>
    <cellStyle name="Note 4 4 2 2" xfId="3361"/>
    <cellStyle name="Note 4 4 2 2 2" xfId="5534"/>
    <cellStyle name="Note 4 4 2 2 3" xfId="6632"/>
    <cellStyle name="Note 4 4 2 2 4" xfId="7772"/>
    <cellStyle name="Note 4 4 2 3" xfId="5549"/>
    <cellStyle name="Note 4 4 2 4" xfId="6639"/>
    <cellStyle name="Note 4 4 2 5" xfId="7779"/>
    <cellStyle name="Note 4 4 3" xfId="2815"/>
    <cellStyle name="Note 4 4 3 2" xfId="3655"/>
    <cellStyle name="Note 4 4 3 2 2" xfId="6478"/>
    <cellStyle name="Note 4 4 3 2 3" xfId="7020"/>
    <cellStyle name="Note 4 4 3 2 4" xfId="8160"/>
    <cellStyle name="Note 4 4 3 3" xfId="4252"/>
    <cellStyle name="Note 4 4 3 4" xfId="5120"/>
    <cellStyle name="Note 4 4 3 5" xfId="7206"/>
    <cellStyle name="Note 4 4 4" xfId="2847"/>
    <cellStyle name="Note 4 4 4 2" xfId="3687"/>
    <cellStyle name="Note 4 4 4 2 2" xfId="6076"/>
    <cellStyle name="Note 4 4 4 2 3" xfId="6858"/>
    <cellStyle name="Note 4 4 4 2 4" xfId="7998"/>
    <cellStyle name="Note 4 4 4 3" xfId="5198"/>
    <cellStyle name="Note 4 4 4 4" xfId="6137"/>
    <cellStyle name="Note 4 4 4 5" xfId="7623"/>
    <cellStyle name="Note 4 4 5" xfId="2751"/>
    <cellStyle name="Note 4 4 5 2" xfId="3591"/>
    <cellStyle name="Note 4 4 5 2 2" xfId="6556"/>
    <cellStyle name="Note 4 4 5 2 3" xfId="7056"/>
    <cellStyle name="Note 4 4 5 2 4" xfId="8196"/>
    <cellStyle name="Note 4 4 5 3" xfId="6172"/>
    <cellStyle name="Note 4 4 5 4" xfId="6893"/>
    <cellStyle name="Note 4 4 5 5" xfId="8033"/>
    <cellStyle name="Note 4 4 6" xfId="5898"/>
    <cellStyle name="Note 4 4 7" xfId="6787"/>
    <cellStyle name="Note 4 4 8" xfId="7927"/>
    <cellStyle name="Note 4 5" xfId="1448"/>
    <cellStyle name="Note 4 5 2" xfId="3199"/>
    <cellStyle name="Note 4 5 2 2" xfId="4764"/>
    <cellStyle name="Note 4 5 2 3" xfId="6414"/>
    <cellStyle name="Note 4 5 2 4" xfId="7424"/>
    <cellStyle name="Note 4 5 3" xfId="5306"/>
    <cellStyle name="Note 4 5 4" xfId="6017"/>
    <cellStyle name="Note 4 5 5" xfId="7673"/>
    <cellStyle name="Note 4 6" xfId="3042"/>
    <cellStyle name="Note 4 6 2" xfId="3882"/>
    <cellStyle name="Note 4 6 2 2" xfId="6245"/>
    <cellStyle name="Note 4 6 2 3" xfId="6922"/>
    <cellStyle name="Note 4 6 2 4" xfId="8062"/>
    <cellStyle name="Note 4 6 3" xfId="5050"/>
    <cellStyle name="Note 4 6 4" xfId="5264"/>
    <cellStyle name="Note 4 6 5" xfId="7555"/>
    <cellStyle name="Note 4 7" xfId="6525"/>
    <cellStyle name="Note 4 8" xfId="7039"/>
    <cellStyle name="Note 4 9" xfId="8179"/>
    <cellStyle name="Note 5" xfId="349"/>
    <cellStyle name="Note 5 2" xfId="571"/>
    <cellStyle name="Note 5 2 10" xfId="6970"/>
    <cellStyle name="Note 5 2 11" xfId="8110"/>
    <cellStyle name="Note 5 2 2" xfId="836"/>
    <cellStyle name="Note 5 2 2 10" xfId="7969"/>
    <cellStyle name="Note 5 2 2 2" xfId="1368"/>
    <cellStyle name="Note 5 2 2 2 2" xfId="2577"/>
    <cellStyle name="Note 5 2 2 2 2 2" xfId="3430"/>
    <cellStyle name="Note 5 2 2 2 2 2 2" xfId="4592"/>
    <cellStyle name="Note 5 2 2 2 2 2 3" xfId="6095"/>
    <cellStyle name="Note 5 2 2 2 2 2 4" xfId="7336"/>
    <cellStyle name="Note 5 2 2 2 2 3" xfId="5903"/>
    <cellStyle name="Note 5 2 2 2 2 4" xfId="6790"/>
    <cellStyle name="Note 5 2 2 2 2 5" xfId="7930"/>
    <cellStyle name="Note 5 2 2 2 3" xfId="2955"/>
    <cellStyle name="Note 5 2 2 2 3 2" xfId="3795"/>
    <cellStyle name="Note 5 2 2 2 3 2 2" xfId="6368"/>
    <cellStyle name="Note 5 2 2 2 3 2 3" xfId="6976"/>
    <cellStyle name="Note 5 2 2 2 3 2 4" xfId="8116"/>
    <cellStyle name="Note 5 2 2 2 3 3" xfId="5161"/>
    <cellStyle name="Note 5 2 2 2 3 4" xfId="4749"/>
    <cellStyle name="Note 5 2 2 2 3 5" xfId="7604"/>
    <cellStyle name="Note 5 2 2 2 4" xfId="3049"/>
    <cellStyle name="Note 5 2 2 2 4 2" xfId="3889"/>
    <cellStyle name="Note 5 2 2 2 4 2 2" xfId="4190"/>
    <cellStyle name="Note 5 2 2 2 4 2 3" xfId="6249"/>
    <cellStyle name="Note 5 2 2 2 4 2 4" xfId="7167"/>
    <cellStyle name="Note 5 2 2 2 4 3" xfId="5159"/>
    <cellStyle name="Note 5 2 2 2 4 4" xfId="4576"/>
    <cellStyle name="Note 5 2 2 2 4 5" xfId="7602"/>
    <cellStyle name="Note 5 2 2 2 5" xfId="3183"/>
    <cellStyle name="Note 5 2 2 2 5 2" xfId="4023"/>
    <cellStyle name="Note 5 2 2 2 5 2 2" xfId="4056"/>
    <cellStyle name="Note 5 2 2 2 5 2 3" xfId="5346"/>
    <cellStyle name="Note 5 2 2 2 5 2 4" xfId="7089"/>
    <cellStyle name="Note 5 2 2 2 5 3" xfId="5504"/>
    <cellStyle name="Note 5 2 2 2 5 4" xfId="6621"/>
    <cellStyle name="Note 5 2 2 2 5 5" xfId="7761"/>
    <cellStyle name="Note 5 2 2 2 6" xfId="5525"/>
    <cellStyle name="Note 5 2 2 2 7" xfId="6628"/>
    <cellStyle name="Note 5 2 2 2 8" xfId="7768"/>
    <cellStyle name="Note 5 2 2 3" xfId="1429"/>
    <cellStyle name="Note 5 2 2 3 2" xfId="2638"/>
    <cellStyle name="Note 5 2 2 3 2 2" xfId="3490"/>
    <cellStyle name="Note 5 2 2 3 2 2 2" xfId="4501"/>
    <cellStyle name="Note 5 2 2 3 2 2 3" xfId="6035"/>
    <cellStyle name="Note 5 2 2 3 2 2 4" xfId="7301"/>
    <cellStyle name="Note 5 2 2 3 2 3" xfId="5770"/>
    <cellStyle name="Note 5 2 2 3 2 4" xfId="6736"/>
    <cellStyle name="Note 5 2 2 3 2 5" xfId="7876"/>
    <cellStyle name="Note 5 2 2 3 3" xfId="3015"/>
    <cellStyle name="Note 5 2 2 3 3 2" xfId="3855"/>
    <cellStyle name="Note 5 2 2 3 3 2 2" xfId="5907"/>
    <cellStyle name="Note 5 2 2 3 3 2 3" xfId="6793"/>
    <cellStyle name="Note 5 2 2 3 3 2 4" xfId="7933"/>
    <cellStyle name="Note 5 2 2 3 3 3" xfId="4423"/>
    <cellStyle name="Note 5 2 2 3 3 4" xfId="6052"/>
    <cellStyle name="Note 5 2 2 3 3 5" xfId="7271"/>
    <cellStyle name="Note 5 2 2 3 4" xfId="3109"/>
    <cellStyle name="Note 5 2 2 3 4 2" xfId="3949"/>
    <cellStyle name="Note 5 2 2 3 4 2 2" xfId="4130"/>
    <cellStyle name="Note 5 2 2 3 4 2 3" xfId="4577"/>
    <cellStyle name="Note 5 2 2 3 4 2 4" xfId="7131"/>
    <cellStyle name="Note 5 2 2 3 4 3" xfId="4219"/>
    <cellStyle name="Note 5 2 2 3 4 4" xfId="5473"/>
    <cellStyle name="Note 5 2 2 3 4 5" xfId="7188"/>
    <cellStyle name="Note 5 2 2 3 5" xfId="3195"/>
    <cellStyle name="Note 5 2 2 3 5 2" xfId="4035"/>
    <cellStyle name="Note 5 2 2 3 5 2 2" xfId="4044"/>
    <cellStyle name="Note 5 2 2 3 5 2 3" xfId="5379"/>
    <cellStyle name="Note 5 2 2 3 5 2 4" xfId="7077"/>
    <cellStyle name="Note 5 2 2 3 5 3" xfId="4840"/>
    <cellStyle name="Note 5 2 2 3 5 4" xfId="5945"/>
    <cellStyle name="Note 5 2 2 3 5 5" xfId="7457"/>
    <cellStyle name="Note 5 2 2 3 6" xfId="5131"/>
    <cellStyle name="Note 5 2 2 3 7" xfId="4395"/>
    <cellStyle name="Note 5 2 2 3 8" xfId="7587"/>
    <cellStyle name="Note 5 2 2 4" xfId="2045"/>
    <cellStyle name="Note 5 2 2 4 2" xfId="3350"/>
    <cellStyle name="Note 5 2 2 4 2 2" xfId="4884"/>
    <cellStyle name="Note 5 2 2 4 2 3" xfId="4829"/>
    <cellStyle name="Note 5 2 2 4 2 4" xfId="7480"/>
    <cellStyle name="Note 5 2 2 4 3" xfId="4609"/>
    <cellStyle name="Note 5 2 2 4 4" xfId="4672"/>
    <cellStyle name="Note 5 2 2 4 5" xfId="7348"/>
    <cellStyle name="Note 5 2 2 5" xfId="2790"/>
    <cellStyle name="Note 5 2 2 5 2" xfId="3630"/>
    <cellStyle name="Note 5 2 2 5 2 2" xfId="6268"/>
    <cellStyle name="Note 5 2 2 5 2 3" xfId="6931"/>
    <cellStyle name="Note 5 2 2 5 2 4" xfId="8071"/>
    <cellStyle name="Note 5 2 2 5 3" xfId="6166"/>
    <cellStyle name="Note 5 2 2 5 4" xfId="6890"/>
    <cellStyle name="Note 5 2 2 5 5" xfId="8030"/>
    <cellStyle name="Note 5 2 2 6" xfId="2868"/>
    <cellStyle name="Note 5 2 2 6 2" xfId="3708"/>
    <cellStyle name="Note 5 2 2 6 2 2" xfId="6207"/>
    <cellStyle name="Note 5 2 2 6 2 3" xfId="6908"/>
    <cellStyle name="Note 5 2 2 6 2 4" xfId="8048"/>
    <cellStyle name="Note 5 2 2 6 3" xfId="4740"/>
    <cellStyle name="Note 5 2 2 6 4" xfId="4274"/>
    <cellStyle name="Note 5 2 2 6 5" xfId="7415"/>
    <cellStyle name="Note 5 2 2 7" xfId="2669"/>
    <cellStyle name="Note 5 2 2 7 2" xfId="3509"/>
    <cellStyle name="Note 5 2 2 7 2 2" xfId="6024"/>
    <cellStyle name="Note 5 2 2 7 2 3" xfId="6838"/>
    <cellStyle name="Note 5 2 2 7 2 4" xfId="7978"/>
    <cellStyle name="Note 5 2 2 7 3" xfId="6349"/>
    <cellStyle name="Note 5 2 2 7 4" xfId="6967"/>
    <cellStyle name="Note 5 2 2 7 5" xfId="8107"/>
    <cellStyle name="Note 5 2 2 8" xfId="6000"/>
    <cellStyle name="Note 5 2 2 9" xfId="6829"/>
    <cellStyle name="Note 5 2 3" xfId="1103"/>
    <cellStyle name="Note 5 2 3 2" xfId="2312"/>
    <cellStyle name="Note 5 2 3 2 2" xfId="3390"/>
    <cellStyle name="Note 5 2 3 2 2 2" xfId="4835"/>
    <cellStyle name="Note 5 2 3 2 2 3" xfId="4431"/>
    <cellStyle name="Note 5 2 3 2 2 4" xfId="7455"/>
    <cellStyle name="Note 5 2 3 2 3" xfId="5199"/>
    <cellStyle name="Note 5 2 3 2 4" xfId="5173"/>
    <cellStyle name="Note 5 2 3 2 5" xfId="7624"/>
    <cellStyle name="Note 5 2 3 3" xfId="2876"/>
    <cellStyle name="Note 5 2 3 3 2" xfId="3716"/>
    <cellStyle name="Note 5 2 3 3 2 2" xfId="5832"/>
    <cellStyle name="Note 5 2 3 3 2 3" xfId="6760"/>
    <cellStyle name="Note 5 2 3 3 2 4" xfId="7900"/>
    <cellStyle name="Note 5 2 3 3 3" xfId="4692"/>
    <cellStyle name="Note 5 2 3 3 4" xfId="5066"/>
    <cellStyle name="Note 5 2 3 3 5" xfId="7386"/>
    <cellStyle name="Note 5 2 3 4" xfId="1508"/>
    <cellStyle name="Note 5 2 3 4 2" xfId="3246"/>
    <cellStyle name="Note 5 2 3 4 2 2" xfId="5153"/>
    <cellStyle name="Note 5 2 3 4 2 3" xfId="4578"/>
    <cellStyle name="Note 5 2 3 4 2 4" xfId="7598"/>
    <cellStyle name="Note 5 2 3 4 3" xfId="4583"/>
    <cellStyle name="Note 5 2 3 4 4" xfId="4433"/>
    <cellStyle name="Note 5 2 3 4 5" xfId="7334"/>
    <cellStyle name="Note 5 2 3 5" xfId="2769"/>
    <cellStyle name="Note 5 2 3 5 2" xfId="3609"/>
    <cellStyle name="Note 5 2 3 5 2 2" xfId="6500"/>
    <cellStyle name="Note 5 2 3 5 2 3" xfId="7030"/>
    <cellStyle name="Note 5 2 3 5 2 4" xfId="8170"/>
    <cellStyle name="Note 5 2 3 5 3" xfId="5492"/>
    <cellStyle name="Note 5 2 3 5 4" xfId="6615"/>
    <cellStyle name="Note 5 2 3 5 5" xfId="7755"/>
    <cellStyle name="Note 5 2 3 6" xfId="4981"/>
    <cellStyle name="Note 5 2 3 7" xfId="5928"/>
    <cellStyle name="Note 5 2 3 8" xfId="7523"/>
    <cellStyle name="Note 5 2 4" xfId="1389"/>
    <cellStyle name="Note 5 2 4 2" xfId="2598"/>
    <cellStyle name="Note 5 2 4 2 2" xfId="3450"/>
    <cellStyle name="Note 5 2 4 2 2 2" xfId="5451"/>
    <cellStyle name="Note 5 2 4 2 2 3" xfId="5850"/>
    <cellStyle name="Note 5 2 4 2 2 4" xfId="7737"/>
    <cellStyle name="Note 5 2 4 2 3" xfId="6554"/>
    <cellStyle name="Note 5 2 4 2 4" xfId="7055"/>
    <cellStyle name="Note 5 2 4 2 5" xfId="8195"/>
    <cellStyle name="Note 5 2 4 3" xfId="2975"/>
    <cellStyle name="Note 5 2 4 3 2" xfId="3815"/>
    <cellStyle name="Note 5 2 4 3 2 2" xfId="6088"/>
    <cellStyle name="Note 5 2 4 3 2 3" xfId="6863"/>
    <cellStyle name="Note 5 2 4 3 2 4" xfId="8003"/>
    <cellStyle name="Note 5 2 4 3 3" xfId="4928"/>
    <cellStyle name="Note 5 2 4 3 4" xfId="6492"/>
    <cellStyle name="Note 5 2 4 3 5" xfId="7501"/>
    <cellStyle name="Note 5 2 4 4" xfId="3069"/>
    <cellStyle name="Note 5 2 4 4 2" xfId="3909"/>
    <cellStyle name="Note 5 2 4 4 2 2" xfId="4170"/>
    <cellStyle name="Note 5 2 4 4 2 3" xfId="6116"/>
    <cellStyle name="Note 5 2 4 4 2 4" xfId="7155"/>
    <cellStyle name="Note 5 2 4 4 3" xfId="4926"/>
    <cellStyle name="Note 5 2 4 4 4" xfId="4905"/>
    <cellStyle name="Note 5 2 4 4 5" xfId="7500"/>
    <cellStyle name="Note 5 2 4 5" xfId="3187"/>
    <cellStyle name="Note 5 2 4 5 2" xfId="4027"/>
    <cellStyle name="Note 5 2 4 5 2 2" xfId="4052"/>
    <cellStyle name="Note 5 2 4 5 2 3" xfId="4392"/>
    <cellStyle name="Note 5 2 4 5 2 4" xfId="7085"/>
    <cellStyle name="Note 5 2 4 5 3" xfId="4888"/>
    <cellStyle name="Note 5 2 4 5 4" xfId="6417"/>
    <cellStyle name="Note 5 2 4 5 5" xfId="7484"/>
    <cellStyle name="Note 5 2 4 6" xfId="4441"/>
    <cellStyle name="Note 5 2 4 7" xfId="5802"/>
    <cellStyle name="Note 5 2 4 8" xfId="7277"/>
    <cellStyle name="Note 5 2 5" xfId="1780"/>
    <cellStyle name="Note 5 2 5 2" xfId="3310"/>
    <cellStyle name="Note 5 2 5 2 2" xfId="4796"/>
    <cellStyle name="Note 5 2 5 2 3" xfId="6393"/>
    <cellStyle name="Note 5 2 5 2 4" xfId="7439"/>
    <cellStyle name="Note 5 2 5 3" xfId="4525"/>
    <cellStyle name="Note 5 2 5 4" xfId="6522"/>
    <cellStyle name="Note 5 2 5 5" xfId="7316"/>
    <cellStyle name="Note 5 2 6" xfId="2708"/>
    <cellStyle name="Note 5 2 6 2" xfId="3548"/>
    <cellStyle name="Note 5 2 6 2 2" xfId="6430"/>
    <cellStyle name="Note 5 2 6 2 3" xfId="7002"/>
    <cellStyle name="Note 5 2 6 2 4" xfId="8142"/>
    <cellStyle name="Note 5 2 6 3" xfId="5825"/>
    <cellStyle name="Note 5 2 6 4" xfId="6759"/>
    <cellStyle name="Note 5 2 6 5" xfId="7899"/>
    <cellStyle name="Note 5 2 7" xfId="1456"/>
    <cellStyle name="Note 5 2 7 2" xfId="3207"/>
    <cellStyle name="Note 5 2 7 2 2" xfId="5044"/>
    <cellStyle name="Note 5 2 7 2 3" xfId="5033"/>
    <cellStyle name="Note 5 2 7 2 4" xfId="7550"/>
    <cellStyle name="Note 5 2 7 3" xfId="5747"/>
    <cellStyle name="Note 5 2 7 4" xfId="6723"/>
    <cellStyle name="Note 5 2 7 5" xfId="7863"/>
    <cellStyle name="Note 5 2 8" xfId="2870"/>
    <cellStyle name="Note 5 2 8 2" xfId="3710"/>
    <cellStyle name="Note 5 2 8 2 2" xfId="4638"/>
    <cellStyle name="Note 5 2 8 2 3" xfId="5599"/>
    <cellStyle name="Note 5 2 8 2 4" xfId="7363"/>
    <cellStyle name="Note 5 2 8 3" xfId="5681"/>
    <cellStyle name="Note 5 2 8 4" xfId="6700"/>
    <cellStyle name="Note 5 2 8 5" xfId="7840"/>
    <cellStyle name="Note 5 2 9" xfId="6353"/>
    <cellStyle name="Note 5 3" xfId="629"/>
    <cellStyle name="Note 5 3 10" xfId="7934"/>
    <cellStyle name="Note 5 3 2" xfId="1161"/>
    <cellStyle name="Note 5 3 2 2" xfId="2370"/>
    <cellStyle name="Note 5 3 2 2 2" xfId="3402"/>
    <cellStyle name="Note 5 3 2 2 2 2" xfId="5039"/>
    <cellStyle name="Note 5 3 2 2 2 3" xfId="5558"/>
    <cellStyle name="Note 5 3 2 2 2 4" xfId="7545"/>
    <cellStyle name="Note 5 3 2 2 3" xfId="4449"/>
    <cellStyle name="Note 5 3 2 2 4" xfId="5224"/>
    <cellStyle name="Note 5 3 2 2 5" xfId="7281"/>
    <cellStyle name="Note 5 3 2 3" xfId="2898"/>
    <cellStyle name="Note 5 3 2 3 2" xfId="3738"/>
    <cellStyle name="Note 5 3 2 3 2 2" xfId="6400"/>
    <cellStyle name="Note 5 3 2 3 2 3" xfId="6991"/>
    <cellStyle name="Note 5 3 2 3 2 4" xfId="8131"/>
    <cellStyle name="Note 5 3 2 3 3" xfId="4635"/>
    <cellStyle name="Note 5 3 2 3 4" xfId="5702"/>
    <cellStyle name="Note 5 3 2 3 5" xfId="7361"/>
    <cellStyle name="Note 5 3 2 4" xfId="1531"/>
    <cellStyle name="Note 5 3 2 4 2" xfId="3265"/>
    <cellStyle name="Note 5 3 2 4 2 2" xfId="5711"/>
    <cellStyle name="Note 5 3 2 4 2 3" xfId="6707"/>
    <cellStyle name="Note 5 3 2 4 2 4" xfId="7847"/>
    <cellStyle name="Note 5 3 2 4 3" xfId="4667"/>
    <cellStyle name="Note 5 3 2 4 4" xfId="6456"/>
    <cellStyle name="Note 5 3 2 4 5" xfId="7377"/>
    <cellStyle name="Note 5 3 2 5" xfId="3110"/>
    <cellStyle name="Note 5 3 2 5 2" xfId="3950"/>
    <cellStyle name="Note 5 3 2 5 2 2" xfId="4129"/>
    <cellStyle name="Note 5 3 2 5 2 3" xfId="5011"/>
    <cellStyle name="Note 5 3 2 5 2 4" xfId="7130"/>
    <cellStyle name="Note 5 3 2 5 3" xfId="4218"/>
    <cellStyle name="Note 5 3 2 5 4" xfId="6224"/>
    <cellStyle name="Note 5 3 2 5 5" xfId="7187"/>
    <cellStyle name="Note 5 3 2 6" xfId="6443"/>
    <cellStyle name="Note 5 3 2 7" xfId="7007"/>
    <cellStyle name="Note 5 3 2 8" xfId="8147"/>
    <cellStyle name="Note 5 3 3" xfId="1401"/>
    <cellStyle name="Note 5 3 3 2" xfId="2610"/>
    <cellStyle name="Note 5 3 3 2 2" xfId="3462"/>
    <cellStyle name="Note 5 3 3 2 2 2" xfId="4591"/>
    <cellStyle name="Note 5 3 3 2 2 3" xfId="4587"/>
    <cellStyle name="Note 5 3 3 2 2 4" xfId="7335"/>
    <cellStyle name="Note 5 3 3 2 3" xfId="6438"/>
    <cellStyle name="Note 5 3 3 2 4" xfId="7004"/>
    <cellStyle name="Note 5 3 3 2 5" xfId="8144"/>
    <cellStyle name="Note 5 3 3 3" xfId="2987"/>
    <cellStyle name="Note 5 3 3 3 2" xfId="3827"/>
    <cellStyle name="Note 5 3 3 3 2 2" xfId="6418"/>
    <cellStyle name="Note 5 3 3 3 2 3" xfId="6999"/>
    <cellStyle name="Note 5 3 3 3 2 4" xfId="8139"/>
    <cellStyle name="Note 5 3 3 3 3" xfId="5423"/>
    <cellStyle name="Note 5 3 3 3 4" xfId="5336"/>
    <cellStyle name="Note 5 3 3 3 5" xfId="7730"/>
    <cellStyle name="Note 5 3 3 4" xfId="3081"/>
    <cellStyle name="Note 5 3 3 4 2" xfId="3921"/>
    <cellStyle name="Note 5 3 3 4 2 2" xfId="4158"/>
    <cellStyle name="Note 5 3 3 4 2 3" xfId="5611"/>
    <cellStyle name="Note 5 3 3 4 2 4" xfId="7151"/>
    <cellStyle name="Note 5 3 3 4 3" xfId="4812"/>
    <cellStyle name="Note 5 3 3 4 4" xfId="6160"/>
    <cellStyle name="Note 5 3 3 4 5" xfId="7447"/>
    <cellStyle name="Note 5 3 3 5" xfId="3191"/>
    <cellStyle name="Note 5 3 3 5 2" xfId="4031"/>
    <cellStyle name="Note 5 3 3 5 2 2" xfId="4048"/>
    <cellStyle name="Note 5 3 3 5 2 3" xfId="4526"/>
    <cellStyle name="Note 5 3 3 5 2 4" xfId="7081"/>
    <cellStyle name="Note 5 3 3 5 3" xfId="5458"/>
    <cellStyle name="Note 5 3 3 5 4" xfId="5446"/>
    <cellStyle name="Note 5 3 3 5 5" xfId="7740"/>
    <cellStyle name="Note 5 3 3 6" xfId="5402"/>
    <cellStyle name="Note 5 3 3 7" xfId="6511"/>
    <cellStyle name="Note 5 3 3 8" xfId="7717"/>
    <cellStyle name="Note 5 3 4" xfId="1838"/>
    <cellStyle name="Note 5 3 4 2" xfId="3322"/>
    <cellStyle name="Note 5 3 4 2 2" xfId="4676"/>
    <cellStyle name="Note 5 3 4 2 3" xfId="4932"/>
    <cellStyle name="Note 5 3 4 2 4" xfId="7379"/>
    <cellStyle name="Note 5 3 4 3" xfId="5117"/>
    <cellStyle name="Note 5 3 4 4" xfId="4862"/>
    <cellStyle name="Note 5 3 4 5" xfId="7583"/>
    <cellStyle name="Note 5 3 5" xfId="2732"/>
    <cellStyle name="Note 5 3 5 2" xfId="3572"/>
    <cellStyle name="Note 5 3 5 2 2" xfId="5493"/>
    <cellStyle name="Note 5 3 5 2 3" xfId="6616"/>
    <cellStyle name="Note 5 3 5 2 4" xfId="7756"/>
    <cellStyle name="Note 5 3 5 3" xfId="6270"/>
    <cellStyle name="Note 5 3 5 4" xfId="6933"/>
    <cellStyle name="Note 5 3 5 5" xfId="8073"/>
    <cellStyle name="Note 5 3 6" xfId="1466"/>
    <cellStyle name="Note 5 3 6 2" xfId="3217"/>
    <cellStyle name="Note 5 3 6 2 2" xfId="5323"/>
    <cellStyle name="Note 5 3 6 2 3" xfId="6222"/>
    <cellStyle name="Note 5 3 6 2 4" xfId="7684"/>
    <cellStyle name="Note 5 3 6 3" xfId="4868"/>
    <cellStyle name="Note 5 3 6 4" xfId="4498"/>
    <cellStyle name="Note 5 3 6 5" xfId="7472"/>
    <cellStyle name="Note 5 3 7" xfId="2778"/>
    <cellStyle name="Note 5 3 7 2" xfId="3618"/>
    <cellStyle name="Note 5 3 7 2 2" xfId="6356"/>
    <cellStyle name="Note 5 3 7 2 3" xfId="6972"/>
    <cellStyle name="Note 5 3 7 2 4" xfId="8112"/>
    <cellStyle name="Note 5 3 7 3" xfId="5312"/>
    <cellStyle name="Note 5 3 7 4" xfId="5813"/>
    <cellStyle name="Note 5 3 7 5" xfId="7676"/>
    <cellStyle name="Note 5 3 8" xfId="5912"/>
    <cellStyle name="Note 5 3 9" xfId="6794"/>
    <cellStyle name="Note 5 4" xfId="896"/>
    <cellStyle name="Note 5 4 2" xfId="2105"/>
    <cellStyle name="Note 5 4 2 2" xfId="3362"/>
    <cellStyle name="Note 5 4 2 2 2" xfId="4760"/>
    <cellStyle name="Note 5 4 2 2 3" xfId="6365"/>
    <cellStyle name="Note 5 4 2 2 4" xfId="7421"/>
    <cellStyle name="Note 5 4 2 3" xfId="4774"/>
    <cellStyle name="Note 5 4 2 4" xfId="6154"/>
    <cellStyle name="Note 5 4 2 5" xfId="7429"/>
    <cellStyle name="Note 5 4 3" xfId="2816"/>
    <cellStyle name="Note 5 4 3 2" xfId="3656"/>
    <cellStyle name="Note 5 4 3 2 2" xfId="5985"/>
    <cellStyle name="Note 5 4 3 2 3" xfId="6821"/>
    <cellStyle name="Note 5 4 3 2 4" xfId="7961"/>
    <cellStyle name="Note 5 4 3 3" xfId="4251"/>
    <cellStyle name="Note 5 4 3 4" xfId="5830"/>
    <cellStyle name="Note 5 4 3 5" xfId="7205"/>
    <cellStyle name="Note 5 4 4" xfId="2926"/>
    <cellStyle name="Note 5 4 4 2" xfId="3766"/>
    <cellStyle name="Note 5 4 4 2 2" xfId="6134"/>
    <cellStyle name="Note 5 4 4 2 3" xfId="6879"/>
    <cellStyle name="Note 5 4 4 2 4" xfId="8019"/>
    <cellStyle name="Note 5 4 4 3" xfId="4325"/>
    <cellStyle name="Note 5 4 4 4" xfId="5888"/>
    <cellStyle name="Note 5 4 4 5" xfId="7228"/>
    <cellStyle name="Note 5 4 5" xfId="2913"/>
    <cellStyle name="Note 5 4 5 2" xfId="3753"/>
    <cellStyle name="Note 5 4 5 2 2" xfId="5754"/>
    <cellStyle name="Note 5 4 5 2 3" xfId="6727"/>
    <cellStyle name="Note 5 4 5 2 4" xfId="7867"/>
    <cellStyle name="Note 5 4 5 3" xfId="4675"/>
    <cellStyle name="Note 5 4 5 4" xfId="5380"/>
    <cellStyle name="Note 5 4 5 5" xfId="7378"/>
    <cellStyle name="Note 5 4 6" xfId="6309"/>
    <cellStyle name="Note 5 4 7" xfId="6950"/>
    <cellStyle name="Note 5 4 8" xfId="8090"/>
    <cellStyle name="Note 5 5" xfId="2810"/>
    <cellStyle name="Note 5 5 2" xfId="3650"/>
    <cellStyle name="Note 5 5 2 2" xfId="5223"/>
    <cellStyle name="Note 5 5 2 3" xfId="6109"/>
    <cellStyle name="Note 5 5 2 4" xfId="7636"/>
    <cellStyle name="Note 5 5 3" xfId="4257"/>
    <cellStyle name="Note 5 5 4" xfId="6432"/>
    <cellStyle name="Note 5 5 5" xfId="7209"/>
    <cellStyle name="Note 5 6" xfId="2927"/>
    <cellStyle name="Note 5 6 2" xfId="3767"/>
    <cellStyle name="Note 5 6 2 2" xfId="5028"/>
    <cellStyle name="Note 5 6 2 3" xfId="5289"/>
    <cellStyle name="Note 5 6 2 4" xfId="7539"/>
    <cellStyle name="Note 5 6 3" xfId="4235"/>
    <cellStyle name="Note 5 6 4" xfId="5597"/>
    <cellStyle name="Note 5 6 5" xfId="7194"/>
    <cellStyle name="Note 5 7" xfId="6038"/>
    <cellStyle name="Note 5 8" xfId="6842"/>
    <cellStyle name="Note 5 9" xfId="7982"/>
    <cellStyle name="Note 6" xfId="350"/>
    <cellStyle name="Note 6 2" xfId="423"/>
    <cellStyle name="Note 6 2 2" xfId="553"/>
    <cellStyle name="Note 6 2 2 2" xfId="818"/>
    <cellStyle name="Note 6 2 2 2 2" xfId="1350"/>
    <cellStyle name="Note 6 2 2 2 2 2" xfId="2559"/>
    <cellStyle name="Note 6 2 2 2 2 2 2" xfId="10022"/>
    <cellStyle name="Note 6 2 2 2 2 3" xfId="9108"/>
    <cellStyle name="Note 6 2 2 2 3" xfId="2027"/>
    <cellStyle name="Note 6 2 2 2 3 2" xfId="9570"/>
    <cellStyle name="Note 6 2 2 2 4" xfId="8656"/>
    <cellStyle name="Note 6 2 2 3" xfId="1085"/>
    <cellStyle name="Note 6 2 2 3 2" xfId="2294"/>
    <cellStyle name="Note 6 2 2 3 2 2" xfId="9797"/>
    <cellStyle name="Note 6 2 2 3 3" xfId="8883"/>
    <cellStyle name="Note 6 2 2 4" xfId="1762"/>
    <cellStyle name="Note 6 2 2 4 2" xfId="9345"/>
    <cellStyle name="Note 6 2 2 5" xfId="8431"/>
    <cellStyle name="Note 6 2 3" xfId="689"/>
    <cellStyle name="Note 6 2 3 2" xfId="1221"/>
    <cellStyle name="Note 6 2 3 2 2" xfId="2430"/>
    <cellStyle name="Note 6 2 3 2 2 2" xfId="9910"/>
    <cellStyle name="Note 6 2 3 2 3" xfId="8996"/>
    <cellStyle name="Note 6 2 3 3" xfId="1898"/>
    <cellStyle name="Note 6 2 3 3 2" xfId="9458"/>
    <cellStyle name="Note 6 2 3 4" xfId="8544"/>
    <cellStyle name="Note 6 2 4" xfId="956"/>
    <cellStyle name="Note 6 2 4 2" xfId="2165"/>
    <cellStyle name="Note 6 2 4 2 2" xfId="9685"/>
    <cellStyle name="Note 6 2 4 3" xfId="8771"/>
    <cellStyle name="Note 6 2 5" xfId="1632"/>
    <cellStyle name="Note 6 2 5 2" xfId="9233"/>
    <cellStyle name="Note 6 2 6" xfId="8319"/>
    <cellStyle name="Note 6 3" xfId="502"/>
    <cellStyle name="Note 6 3 2" xfId="767"/>
    <cellStyle name="Note 6 3 2 2" xfId="1299"/>
    <cellStyle name="Note 6 3 2 2 2" xfId="2508"/>
    <cellStyle name="Note 6 3 2 2 2 2" xfId="9971"/>
    <cellStyle name="Note 6 3 2 2 3" xfId="9057"/>
    <cellStyle name="Note 6 3 2 3" xfId="1976"/>
    <cellStyle name="Note 6 3 2 3 2" xfId="9519"/>
    <cellStyle name="Note 6 3 2 4" xfId="8605"/>
    <cellStyle name="Note 6 3 3" xfId="1034"/>
    <cellStyle name="Note 6 3 3 2" xfId="2243"/>
    <cellStyle name="Note 6 3 3 2 2" xfId="9746"/>
    <cellStyle name="Note 6 3 3 3" xfId="8832"/>
    <cellStyle name="Note 6 3 4" xfId="1711"/>
    <cellStyle name="Note 6 3 4 2" xfId="9294"/>
    <cellStyle name="Note 6 3 5" xfId="8380"/>
    <cellStyle name="Note 6 4" xfId="630"/>
    <cellStyle name="Note 6 4 2" xfId="1162"/>
    <cellStyle name="Note 6 4 2 2" xfId="2371"/>
    <cellStyle name="Note 6 4 2 2 2" xfId="9859"/>
    <cellStyle name="Note 6 4 2 3" xfId="8945"/>
    <cellStyle name="Note 6 4 3" xfId="1839"/>
    <cellStyle name="Note 6 4 3 2" xfId="9407"/>
    <cellStyle name="Note 6 4 4" xfId="8493"/>
    <cellStyle name="Note 6 5" xfId="897"/>
    <cellStyle name="Note 6 5 2" xfId="2106"/>
    <cellStyle name="Note 6 5 2 2" xfId="9634"/>
    <cellStyle name="Note 6 5 3" xfId="8720"/>
    <cellStyle name="Note 6 6" xfId="1572"/>
    <cellStyle name="Note 6 6 2" xfId="9182"/>
    <cellStyle name="Note 6 7" xfId="8268"/>
    <cellStyle name="Output 2" xfId="351"/>
    <cellStyle name="Output 2 2" xfId="467"/>
    <cellStyle name="Output 2 2 10" xfId="6028"/>
    <cellStyle name="Output 2 2 11" xfId="7611"/>
    <cellStyle name="Output 2 2 2" xfId="732"/>
    <cellStyle name="Output 2 2 2 10" xfId="8109"/>
    <cellStyle name="Output 2 2 2 2" xfId="1264"/>
    <cellStyle name="Output 2 2 2 2 2" xfId="2473"/>
    <cellStyle name="Output 2 2 2 2 2 2" xfId="3418"/>
    <cellStyle name="Output 2 2 2 2 2 2 2" xfId="5452"/>
    <cellStyle name="Output 2 2 2 2 2 2 3" xfId="6339"/>
    <cellStyle name="Output 2 2 2 2 2 2 4" xfId="7738"/>
    <cellStyle name="Output 2 2 2 2 2 3" xfId="5983"/>
    <cellStyle name="Output 2 2 2 2 2 4" xfId="6819"/>
    <cellStyle name="Output 2 2 2 2 2 5" xfId="7959"/>
    <cellStyle name="Output 2 2 2 2 3" xfId="2929"/>
    <cellStyle name="Output 2 2 2 2 3 2" xfId="3769"/>
    <cellStyle name="Output 2 2 2 2 3 2 2" xfId="5857"/>
    <cellStyle name="Output 2 2 2 2 3 2 3" xfId="6769"/>
    <cellStyle name="Output 2 2 2 2 3 2 4" xfId="7909"/>
    <cellStyle name="Output 2 2 2 2 3 3" xfId="4359"/>
    <cellStyle name="Output 2 2 2 2 3 4" xfId="5792"/>
    <cellStyle name="Output 2 2 2 2 3 5" xfId="7241"/>
    <cellStyle name="Output 2 2 2 2 4" xfId="3026"/>
    <cellStyle name="Output 2 2 2 2 4 2" xfId="3866"/>
    <cellStyle name="Output 2 2 2 2 4 2 2" xfId="5315"/>
    <cellStyle name="Output 2 2 2 2 4 2 3" xfId="6441"/>
    <cellStyle name="Output 2 2 2 2 4 2 4" xfId="7679"/>
    <cellStyle name="Output 2 2 2 2 4 3" xfId="5481"/>
    <cellStyle name="Output 2 2 2 2 4 4" xfId="6610"/>
    <cellStyle name="Output 2 2 2 2 4 5" xfId="7750"/>
    <cellStyle name="Output 2 2 2 2 5" xfId="3120"/>
    <cellStyle name="Output 2 2 2 2 5 2" xfId="3960"/>
    <cellStyle name="Output 2 2 2 2 5 2 2" xfId="4119"/>
    <cellStyle name="Output 2 2 2 2 5 2 3" xfId="5614"/>
    <cellStyle name="Output 2 2 2 2 5 2 4" xfId="7125"/>
    <cellStyle name="Output 2 2 2 2 5 3" xfId="4735"/>
    <cellStyle name="Output 2 2 2 2 5 4" xfId="4534"/>
    <cellStyle name="Output 2 2 2 2 5 5" xfId="7410"/>
    <cellStyle name="Output 2 2 2 2 6" xfId="6391"/>
    <cellStyle name="Output 2 2 2 2 7" xfId="6985"/>
    <cellStyle name="Output 2 2 2 2 8" xfId="8125"/>
    <cellStyle name="Output 2 2 2 3" xfId="1417"/>
    <cellStyle name="Output 2 2 2 3 2" xfId="2626"/>
    <cellStyle name="Output 2 2 2 3 2 2" xfId="3478"/>
    <cellStyle name="Output 2 2 2 3 2 2 2" xfId="4725"/>
    <cellStyle name="Output 2 2 2 3 2 2 3" xfId="5372"/>
    <cellStyle name="Output 2 2 2 3 2 2 4" xfId="7403"/>
    <cellStyle name="Output 2 2 2 3 2 3" xfId="5019"/>
    <cellStyle name="Output 2 2 2 3 2 4" xfId="4323"/>
    <cellStyle name="Output 2 2 2 3 2 5" xfId="7536"/>
    <cellStyle name="Output 2 2 2 3 3" xfId="3003"/>
    <cellStyle name="Output 2 2 2 3 3 2" xfId="3843"/>
    <cellStyle name="Output 2 2 2 3 3 2 2" xfId="6520"/>
    <cellStyle name="Output 2 2 2 3 3 2 3" xfId="7038"/>
    <cellStyle name="Output 2 2 2 3 3 2 4" xfId="8178"/>
    <cellStyle name="Output 2 2 2 3 3 3" xfId="4690"/>
    <cellStyle name="Output 2 2 2 3 3 4" xfId="4778"/>
    <cellStyle name="Output 2 2 2 3 3 5" xfId="7384"/>
    <cellStyle name="Output 2 2 2 3 4" xfId="3097"/>
    <cellStyle name="Output 2 2 2 3 4 2" xfId="3937"/>
    <cellStyle name="Output 2 2 2 3 4 2 2" xfId="4142"/>
    <cellStyle name="Output 2 2 2 3 4 2 3" xfId="6342"/>
    <cellStyle name="Output 2 2 2 3 4 2 4" xfId="7140"/>
    <cellStyle name="Output 2 2 2 3 4 3" xfId="4512"/>
    <cellStyle name="Output 2 2 2 3 4 4" xfId="4825"/>
    <cellStyle name="Output 2 2 2 3 4 5" xfId="7309"/>
    <cellStyle name="Output 2 2 2 3 5" xfId="3171"/>
    <cellStyle name="Output 2 2 2 3 5 2" xfId="4011"/>
    <cellStyle name="Output 2 2 2 3 5 2 2" xfId="4068"/>
    <cellStyle name="Output 2 2 2 3 5 2 3" xfId="4874"/>
    <cellStyle name="Output 2 2 2 3 5 2 4" xfId="7098"/>
    <cellStyle name="Output 2 2 2 3 5 3" xfId="4599"/>
    <cellStyle name="Output 2 2 2 3 5 4" xfId="6310"/>
    <cellStyle name="Output 2 2 2 3 5 5" xfId="7342"/>
    <cellStyle name="Output 2 2 2 3 6" xfId="5656"/>
    <cellStyle name="Output 2 2 2 3 7" xfId="6685"/>
    <cellStyle name="Output 2 2 2 3 8" xfId="7825"/>
    <cellStyle name="Output 2 2 2 4" xfId="1941"/>
    <cellStyle name="Output 2 2 2 4 2" xfId="3338"/>
    <cellStyle name="Output 2 2 2 4 2 2" xfId="5041"/>
    <cellStyle name="Output 2 2 2 4 2 3" xfId="5880"/>
    <cellStyle name="Output 2 2 2 4 2 4" xfId="7547"/>
    <cellStyle name="Output 2 2 2 4 3" xfId="5203"/>
    <cellStyle name="Output 2 2 2 4 4" xfId="6485"/>
    <cellStyle name="Output 2 2 2 4 5" xfId="7627"/>
    <cellStyle name="Output 2 2 2 5" xfId="2763"/>
    <cellStyle name="Output 2 2 2 5 2" xfId="3603"/>
    <cellStyle name="Output 2 2 2 5 2 2" xfId="6140"/>
    <cellStyle name="Output 2 2 2 5 2 3" xfId="6882"/>
    <cellStyle name="Output 2 2 2 5 2 4" xfId="8022"/>
    <cellStyle name="Output 2 2 2 5 3" xfId="5023"/>
    <cellStyle name="Output 2 2 2 5 4" xfId="4573"/>
    <cellStyle name="Output 2 2 2 5 5" xfId="7537"/>
    <cellStyle name="Output 2 2 2 6" xfId="1479"/>
    <cellStyle name="Output 2 2 2 6 2" xfId="3230"/>
    <cellStyle name="Output 2 2 2 6 2 2" xfId="5537"/>
    <cellStyle name="Output 2 2 2 6 2 3" xfId="6634"/>
    <cellStyle name="Output 2 2 2 6 2 4" xfId="7774"/>
    <cellStyle name="Output 2 2 2 6 3" xfId="4714"/>
    <cellStyle name="Output 2 2 2 6 4" xfId="6364"/>
    <cellStyle name="Output 2 2 2 6 5" xfId="7396"/>
    <cellStyle name="Output 2 2 2 7" xfId="1546"/>
    <cellStyle name="Output 2 2 2 7 2" xfId="3276"/>
    <cellStyle name="Output 2 2 2 7 2 2" xfId="4806"/>
    <cellStyle name="Output 2 2 2 7 2 3" xfId="5122"/>
    <cellStyle name="Output 2 2 2 7 2 4" xfId="7446"/>
    <cellStyle name="Output 2 2 2 7 3" xfId="4703"/>
    <cellStyle name="Output 2 2 2 7 4" xfId="6124"/>
    <cellStyle name="Output 2 2 2 7 5" xfId="7390"/>
    <cellStyle name="Output 2 2 2 8" xfId="6352"/>
    <cellStyle name="Output 2 2 2 9" xfId="6969"/>
    <cellStyle name="Output 2 2 3" xfId="999"/>
    <cellStyle name="Output 2 2 3 2" xfId="2208"/>
    <cellStyle name="Output 2 2 3 2 2" xfId="3378"/>
    <cellStyle name="Output 2 2 3 2 2 2" xfId="5499"/>
    <cellStyle name="Output 2 2 3 2 2 3" xfId="6619"/>
    <cellStyle name="Output 2 2 3 2 2 4" xfId="7759"/>
    <cellStyle name="Output 2 2 3 2 3" xfId="5111"/>
    <cellStyle name="Output 2 2 3 2 4" xfId="5562"/>
    <cellStyle name="Output 2 2 3 2 5" xfId="7582"/>
    <cellStyle name="Output 2 2 3 3" xfId="2850"/>
    <cellStyle name="Output 2 2 3 3 2" xfId="3690"/>
    <cellStyle name="Output 2 2 3 3 2 2" xfId="6467"/>
    <cellStyle name="Output 2 2 3 3 2 3" xfId="7015"/>
    <cellStyle name="Output 2 2 3 3 2 4" xfId="8155"/>
    <cellStyle name="Output 2 2 3 3 3" xfId="5371"/>
    <cellStyle name="Output 2 2 3 3 4" xfId="6178"/>
    <cellStyle name="Output 2 2 3 3 5" xfId="7704"/>
    <cellStyle name="Output 2 2 3 4" xfId="2865"/>
    <cellStyle name="Output 2 2 3 4 2" xfId="3705"/>
    <cellStyle name="Output 2 2 3 4 2 2" xfId="6009"/>
    <cellStyle name="Output 2 2 3 4 2 3" xfId="6833"/>
    <cellStyle name="Output 2 2 3 4 2 4" xfId="7973"/>
    <cellStyle name="Output 2 2 3 4 3" xfId="4477"/>
    <cellStyle name="Output 2 2 3 4 4" xfId="4281"/>
    <cellStyle name="Output 2 2 3 4 5" xfId="7298"/>
    <cellStyle name="Output 2 2 3 5" xfId="2807"/>
    <cellStyle name="Output 2 2 3 5 2" xfId="3647"/>
    <cellStyle name="Output 2 2 3 5 2 2" xfId="6323"/>
    <cellStyle name="Output 2 2 3 5 2 3" xfId="6956"/>
    <cellStyle name="Output 2 2 3 5 2 4" xfId="8096"/>
    <cellStyle name="Output 2 2 3 5 3" xfId="4260"/>
    <cellStyle name="Output 2 2 3 5 4" xfId="5606"/>
    <cellStyle name="Output 2 2 3 5 5" xfId="7211"/>
    <cellStyle name="Output 2 2 3 6" xfId="5260"/>
    <cellStyle name="Output 2 2 3 7" xfId="5821"/>
    <cellStyle name="Output 2 2 3 8" xfId="7653"/>
    <cellStyle name="Output 2 2 4" xfId="1377"/>
    <cellStyle name="Output 2 2 4 2" xfId="2586"/>
    <cellStyle name="Output 2 2 4 2 2" xfId="3438"/>
    <cellStyle name="Output 2 2 4 2 2 2" xfId="5579"/>
    <cellStyle name="Output 2 2 4 2 2 3" xfId="6656"/>
    <cellStyle name="Output 2 2 4 2 2 4" xfId="7796"/>
    <cellStyle name="Output 2 2 4 2 3" xfId="5854"/>
    <cellStyle name="Output 2 2 4 2 4" xfId="6767"/>
    <cellStyle name="Output 2 2 4 2 5" xfId="7907"/>
    <cellStyle name="Output 2 2 4 3" xfId="2963"/>
    <cellStyle name="Output 2 2 4 3 2" xfId="3803"/>
    <cellStyle name="Output 2 2 4 3 2 2" xfId="6206"/>
    <cellStyle name="Output 2 2 4 3 2 3" xfId="6907"/>
    <cellStyle name="Output 2 2 4 3 2 4" xfId="8047"/>
    <cellStyle name="Output 2 2 4 3 3" xfId="5106"/>
    <cellStyle name="Output 2 2 4 3 4" xfId="6223"/>
    <cellStyle name="Output 2 2 4 3 5" xfId="7581"/>
    <cellStyle name="Output 2 2 4 4" xfId="3057"/>
    <cellStyle name="Output 2 2 4 4 2" xfId="3897"/>
    <cellStyle name="Output 2 2 4 4 2 2" xfId="4182"/>
    <cellStyle name="Output 2 2 4 4 2 3" xfId="4524"/>
    <cellStyle name="Output 2 2 4 4 2 4" xfId="7164"/>
    <cellStyle name="Output 2 2 4 4 3" xfId="5104"/>
    <cellStyle name="Output 2 2 4 4 4" xfId="6179"/>
    <cellStyle name="Output 2 2 4 4 5" xfId="7580"/>
    <cellStyle name="Output 2 2 4 5" xfId="3139"/>
    <cellStyle name="Output 2 2 4 5 2" xfId="3979"/>
    <cellStyle name="Output 2 2 4 5 2 2" xfId="4100"/>
    <cellStyle name="Output 2 2 4 5 2 3" xfId="5660"/>
    <cellStyle name="Output 2 2 4 5 2 4" xfId="7114"/>
    <cellStyle name="Output 2 2 4 5 3" xfId="4600"/>
    <cellStyle name="Output 2 2 4 5 4" xfId="5436"/>
    <cellStyle name="Output 2 2 4 5 5" xfId="7343"/>
    <cellStyle name="Output 2 2 4 6" xfId="4704"/>
    <cellStyle name="Output 2 2 4 7" xfId="5214"/>
    <cellStyle name="Output 2 2 4 8" xfId="7391"/>
    <cellStyle name="Output 2 2 5" xfId="1676"/>
    <cellStyle name="Output 2 2 5 2" xfId="3298"/>
    <cellStyle name="Output 2 2 5 2 2" xfId="4919"/>
    <cellStyle name="Output 2 2 5 2 3" xfId="4394"/>
    <cellStyle name="Output 2 2 5 2 4" xfId="7496"/>
    <cellStyle name="Output 2 2 5 3" xfId="4700"/>
    <cellStyle name="Output 2 2 5 4" xfId="4345"/>
    <cellStyle name="Output 2 2 5 5" xfId="7389"/>
    <cellStyle name="Output 2 2 6" xfId="2681"/>
    <cellStyle name="Output 2 2 6 2" xfId="3521"/>
    <cellStyle name="Output 2 2 6 2 2" xfId="6363"/>
    <cellStyle name="Output 2 2 6 2 3" xfId="6974"/>
    <cellStyle name="Output 2 2 6 2 4" xfId="8114"/>
    <cellStyle name="Output 2 2 6 3" xfId="5866"/>
    <cellStyle name="Output 2 2 6 4" xfId="6773"/>
    <cellStyle name="Output 2 2 6 5" xfId="7913"/>
    <cellStyle name="Output 2 2 7" xfId="2832"/>
    <cellStyle name="Output 2 2 7 2" xfId="3672"/>
    <cellStyle name="Output 2 2 7 2 2" xfId="5949"/>
    <cellStyle name="Output 2 2 7 2 3" xfId="6808"/>
    <cellStyle name="Output 2 2 7 2 4" xfId="7948"/>
    <cellStyle name="Output 2 2 7 3" xfId="5163"/>
    <cellStyle name="Output 2 2 7 4" xfId="5847"/>
    <cellStyle name="Output 2 2 7 5" xfId="7606"/>
    <cellStyle name="Output 2 2 8" xfId="1524"/>
    <cellStyle name="Output 2 2 8 2" xfId="3258"/>
    <cellStyle name="Output 2 2 8 2 2" xfId="5626"/>
    <cellStyle name="Output 2 2 8 2 3" xfId="6670"/>
    <cellStyle name="Output 2 2 8 2 4" xfId="7810"/>
    <cellStyle name="Output 2 2 8 3" xfId="4440"/>
    <cellStyle name="Output 2 2 8 4" xfId="6158"/>
    <cellStyle name="Output 2 2 8 5" xfId="7276"/>
    <cellStyle name="Output 2 2 9" xfId="5179"/>
    <cellStyle name="Output 2 3" xfId="631"/>
    <cellStyle name="Output 2 3 10" xfId="7767"/>
    <cellStyle name="Output 2 3 2" xfId="1163"/>
    <cellStyle name="Output 2 3 2 2" xfId="2372"/>
    <cellStyle name="Output 2 3 2 2 2" xfId="3403"/>
    <cellStyle name="Output 2 3 2 2 2 2" xfId="5412"/>
    <cellStyle name="Output 2 3 2 2 2 3" xfId="6072"/>
    <cellStyle name="Output 2 3 2 2 2 4" xfId="7721"/>
    <cellStyle name="Output 2 3 2 2 3" xfId="4275"/>
    <cellStyle name="Output 2 3 2 2 4" xfId="4348"/>
    <cellStyle name="Output 2 3 2 2 5" xfId="7217"/>
    <cellStyle name="Output 2 3 2 3" xfId="2900"/>
    <cellStyle name="Output 2 3 2 3 2" xfId="3740"/>
    <cellStyle name="Output 2 3 2 3 2 2" xfId="6462"/>
    <cellStyle name="Output 2 3 2 3 2 3" xfId="7013"/>
    <cellStyle name="Output 2 3 2 3 2 4" xfId="8153"/>
    <cellStyle name="Output 2 3 2 3 3" xfId="5572"/>
    <cellStyle name="Output 2 3 2 3 4" xfId="6650"/>
    <cellStyle name="Output 2 3 2 3 5" xfId="7790"/>
    <cellStyle name="Output 2 3 2 4" xfId="1532"/>
    <cellStyle name="Output 2 3 2 4 2" xfId="3266"/>
    <cellStyle name="Output 2 3 2 4 2 2" xfId="4920"/>
    <cellStyle name="Output 2 3 2 4 2 3" xfId="6190"/>
    <cellStyle name="Output 2 3 2 4 2 4" xfId="7497"/>
    <cellStyle name="Output 2 3 2 4 3" xfId="5259"/>
    <cellStyle name="Output 2 3 2 4 4" xfId="5739"/>
    <cellStyle name="Output 2 3 2 4 5" xfId="7652"/>
    <cellStyle name="Output 2 3 2 5" xfId="2781"/>
    <cellStyle name="Output 2 3 2 5 2" xfId="3621"/>
    <cellStyle name="Output 2 3 2 5 2 2" xfId="5833"/>
    <cellStyle name="Output 2 3 2 5 2 3" xfId="6761"/>
    <cellStyle name="Output 2 3 2 5 2 4" xfId="7901"/>
    <cellStyle name="Output 2 3 2 5 3" xfId="6541"/>
    <cellStyle name="Output 2 3 2 5 4" xfId="7047"/>
    <cellStyle name="Output 2 3 2 5 5" xfId="8187"/>
    <cellStyle name="Output 2 3 2 6" xfId="6240"/>
    <cellStyle name="Output 2 3 2 7" xfId="6920"/>
    <cellStyle name="Output 2 3 2 8" xfId="8060"/>
    <cellStyle name="Output 2 3 3" xfId="1402"/>
    <cellStyle name="Output 2 3 3 2" xfId="2611"/>
    <cellStyle name="Output 2 3 3 2 2" xfId="3463"/>
    <cellStyle name="Output 2 3 3 2 2 2" xfId="4411"/>
    <cellStyle name="Output 2 3 3 2 2 3" xfId="5601"/>
    <cellStyle name="Output 2 3 3 2 2 4" xfId="7261"/>
    <cellStyle name="Output 2 3 3 2 3" xfId="5947"/>
    <cellStyle name="Output 2 3 3 2 4" xfId="6806"/>
    <cellStyle name="Output 2 3 3 2 5" xfId="7946"/>
    <cellStyle name="Output 2 3 3 3" xfId="2988"/>
    <cellStyle name="Output 2 3 3 3 2" xfId="3828"/>
    <cellStyle name="Output 2 3 3 3 2 2" xfId="5929"/>
    <cellStyle name="Output 2 3 3 3 2 3" xfId="6800"/>
    <cellStyle name="Output 2 3 3 3 2 4" xfId="7940"/>
    <cellStyle name="Output 2 3 3 3 3" xfId="4654"/>
    <cellStyle name="Output 2 3 3 3 4" xfId="6454"/>
    <cellStyle name="Output 2 3 3 3 5" xfId="7375"/>
    <cellStyle name="Output 2 3 3 4" xfId="3082"/>
    <cellStyle name="Output 2 3 3 4 2" xfId="3922"/>
    <cellStyle name="Output 2 3 3 4 2 2" xfId="4157"/>
    <cellStyle name="Output 2 3 3 4 2 3" xfId="5687"/>
    <cellStyle name="Output 2 3 3 4 2 4" xfId="7150"/>
    <cellStyle name="Output 2 3 3 4 3" xfId="4473"/>
    <cellStyle name="Output 2 3 3 4 4" xfId="4713"/>
    <cellStyle name="Output 2 3 3 4 5" xfId="7294"/>
    <cellStyle name="Output 2 3 3 5" xfId="3158"/>
    <cellStyle name="Output 2 3 3 5 2" xfId="3998"/>
    <cellStyle name="Output 2 3 3 5 2 2" xfId="4081"/>
    <cellStyle name="Output 2 3 3 5 2 3" xfId="4821"/>
    <cellStyle name="Output 2 3 3 5 2 4" xfId="7106"/>
    <cellStyle name="Output 2 3 3 5 3" xfId="5101"/>
    <cellStyle name="Output 2 3 3 5 4" xfId="5519"/>
    <cellStyle name="Output 2 3 3 5 5" xfId="7577"/>
    <cellStyle name="Output 2 3 3 6" xfId="4633"/>
    <cellStyle name="Output 2 3 3 7" xfId="6343"/>
    <cellStyle name="Output 2 3 3 8" xfId="7360"/>
    <cellStyle name="Output 2 3 4" xfId="1840"/>
    <cellStyle name="Output 2 3 4 2" xfId="3323"/>
    <cellStyle name="Output 2 3 4 2 2" xfId="5266"/>
    <cellStyle name="Output 2 3 4 2 3" xfId="5970"/>
    <cellStyle name="Output 2 3 4 2 4" xfId="7655"/>
    <cellStyle name="Output 2 3 4 3" xfId="4698"/>
    <cellStyle name="Output 2 3 4 4" xfId="4780"/>
    <cellStyle name="Output 2 3 4 5" xfId="7388"/>
    <cellStyle name="Output 2 3 5" xfId="2733"/>
    <cellStyle name="Output 2 3 5 2" xfId="3573"/>
    <cellStyle name="Output 2 3 5 2 2" xfId="4722"/>
    <cellStyle name="Output 2 3 5 2 3" xfId="5074"/>
    <cellStyle name="Output 2 3 5 2 4" xfId="7402"/>
    <cellStyle name="Output 2 3 5 3" xfId="5769"/>
    <cellStyle name="Output 2 3 5 4" xfId="6735"/>
    <cellStyle name="Output 2 3 5 5" xfId="7875"/>
    <cellStyle name="Output 2 3 6" xfId="1467"/>
    <cellStyle name="Output 2 3 6 2" xfId="3218"/>
    <cellStyle name="Output 2 3 6 2 2" xfId="5673"/>
    <cellStyle name="Output 2 3 6 2 3" xfId="6695"/>
    <cellStyle name="Output 2 3 6 2 4" xfId="7835"/>
    <cellStyle name="Output 2 3 6 3" xfId="4544"/>
    <cellStyle name="Output 2 3 6 4" xfId="4271"/>
    <cellStyle name="Output 2 3 6 5" xfId="7320"/>
    <cellStyle name="Output 2 3 7" xfId="2827"/>
    <cellStyle name="Output 2 3 7 2" xfId="3667"/>
    <cellStyle name="Output 2 3 7 2 2" xfId="5568"/>
    <cellStyle name="Output 2 3 7 2 3" xfId="6648"/>
    <cellStyle name="Output 2 3 7 2 4" xfId="7788"/>
    <cellStyle name="Output 2 3 7 3" xfId="4657"/>
    <cellStyle name="Output 2 3 7 4" xfId="5942"/>
    <cellStyle name="Output 2 3 7 5" xfId="7376"/>
    <cellStyle name="Output 2 3 8" xfId="5514"/>
    <cellStyle name="Output 2 3 9" xfId="6627"/>
    <cellStyle name="Output 2 4" xfId="898"/>
    <cellStyle name="Output 2 4 2" xfId="2107"/>
    <cellStyle name="Output 2 4 2 2" xfId="3363"/>
    <cellStyle name="Output 2 4 2 2 2" xfId="5359"/>
    <cellStyle name="Output 2 4 2 2 3" xfId="5925"/>
    <cellStyle name="Output 2 4 2 2 4" xfId="7698"/>
    <cellStyle name="Output 2 4 2 3" xfId="5725"/>
    <cellStyle name="Output 2 4 2 4" xfId="6715"/>
    <cellStyle name="Output 2 4 2 5" xfId="7855"/>
    <cellStyle name="Output 2 4 3" xfId="2818"/>
    <cellStyle name="Output 2 4 3 2" xfId="3658"/>
    <cellStyle name="Output 2 4 3 2 2" xfId="5763"/>
    <cellStyle name="Output 2 4 3 2 3" xfId="6733"/>
    <cellStyle name="Output 2 4 3 2 4" xfId="7873"/>
    <cellStyle name="Output 2 4 3 3" xfId="4249"/>
    <cellStyle name="Output 2 4 3 4" xfId="5394"/>
    <cellStyle name="Output 2 4 3 5" xfId="7204"/>
    <cellStyle name="Output 2 4 4" xfId="2680"/>
    <cellStyle name="Output 2 4 4 2" xfId="3520"/>
    <cellStyle name="Output 2 4 4 2 2" xfId="4640"/>
    <cellStyle name="Output 2 4 4 2 3" xfId="4941"/>
    <cellStyle name="Output 2 4 4 2 4" xfId="7364"/>
    <cellStyle name="Output 2 4 4 3" xfId="6355"/>
    <cellStyle name="Output 2 4 4 4" xfId="6971"/>
    <cellStyle name="Output 2 4 4 5" xfId="8111"/>
    <cellStyle name="Output 2 4 5" xfId="1450"/>
    <cellStyle name="Output 2 4 5 2" xfId="3201"/>
    <cellStyle name="Output 2 4 5 2 2" xfId="5713"/>
    <cellStyle name="Output 2 4 5 2 3" xfId="6709"/>
    <cellStyle name="Output 2 4 5 2 4" xfId="7849"/>
    <cellStyle name="Output 2 4 5 3" xfId="4869"/>
    <cellStyle name="Output 2 4 5 4" xfId="5645"/>
    <cellStyle name="Output 2 4 5 5" xfId="7473"/>
    <cellStyle name="Output 2 4 6" xfId="6176"/>
    <cellStyle name="Output 2 4 7" xfId="6895"/>
    <cellStyle name="Output 2 4 8" xfId="8035"/>
    <cellStyle name="Output 2 5" xfId="2727"/>
    <cellStyle name="Output 2 5 2" xfId="3567"/>
    <cellStyle name="Output 2 5 2 2" xfId="6387"/>
    <cellStyle name="Output 2 5 2 3" xfId="6983"/>
    <cellStyle name="Output 2 5 2 4" xfId="8123"/>
    <cellStyle name="Output 2 5 3" xfId="6092"/>
    <cellStyle name="Output 2 5 4" xfId="6864"/>
    <cellStyle name="Output 2 5 5" xfId="8004"/>
    <cellStyle name="Output 2 6" xfId="2892"/>
    <cellStyle name="Output 2 6 2" xfId="3732"/>
    <cellStyle name="Output 2 6 2 2" xfId="6419"/>
    <cellStyle name="Output 2 6 2 3" xfId="7000"/>
    <cellStyle name="Output 2 6 2 4" xfId="8140"/>
    <cellStyle name="Output 2 6 3" xfId="4237"/>
    <cellStyle name="Output 2 6 4" xfId="5339"/>
    <cellStyle name="Output 2 6 5" xfId="7195"/>
    <cellStyle name="Output 2 7" xfId="5982"/>
    <cellStyle name="Output 2 8" xfId="6818"/>
    <cellStyle name="Output 2 9" xfId="7958"/>
    <cellStyle name="Output 3" xfId="352"/>
    <cellStyle name="Output 3 2" xfId="468"/>
    <cellStyle name="Output 3 2 10" xfId="6629"/>
    <cellStyle name="Output 3 2 11" xfId="7769"/>
    <cellStyle name="Output 3 2 2" xfId="733"/>
    <cellStyle name="Output 3 2 2 10" xfId="7912"/>
    <cellStyle name="Output 3 2 2 2" xfId="1265"/>
    <cellStyle name="Output 3 2 2 2 2" xfId="2474"/>
    <cellStyle name="Output 3 2 2 2 2 2" xfId="3419"/>
    <cellStyle name="Output 3 2 2 2 2 2 2" xfId="4679"/>
    <cellStyle name="Output 3 2 2 2 2 2 3" xfId="4303"/>
    <cellStyle name="Output 3 2 2 2 2 2 4" xfId="7380"/>
    <cellStyle name="Output 3 2 2 2 2 3" xfId="6262"/>
    <cellStyle name="Output 3 2 2 2 2 4" xfId="6929"/>
    <cellStyle name="Output 3 2 2 2 2 5" xfId="8069"/>
    <cellStyle name="Output 3 2 2 2 3" xfId="2930"/>
    <cellStyle name="Output 3 2 2 2 3 2" xfId="3770"/>
    <cellStyle name="Output 3 2 2 2 3 2 2" xfId="6197"/>
    <cellStyle name="Output 3 2 2 2 3 2 3" xfId="6903"/>
    <cellStyle name="Output 3 2 2 2 3 2 4" xfId="8043"/>
    <cellStyle name="Output 3 2 2 2 3 3" xfId="5794"/>
    <cellStyle name="Output 3 2 2 2 3 4" xfId="6746"/>
    <cellStyle name="Output 3 2 2 2 3 5" xfId="7886"/>
    <cellStyle name="Output 3 2 2 2 4" xfId="3027"/>
    <cellStyle name="Output 3 2 2 2 4 2" xfId="3867"/>
    <cellStyle name="Output 3 2 2 2 4 2 2" xfId="6594"/>
    <cellStyle name="Output 3 2 2 2 4 2 3" xfId="7071"/>
    <cellStyle name="Output 3 2 2 2 4 2 4" xfId="8211"/>
    <cellStyle name="Output 3 2 2 2 4 3" xfId="4710"/>
    <cellStyle name="Output 3 2 2 2 4 4" xfId="5119"/>
    <cellStyle name="Output 3 2 2 2 4 5" xfId="7393"/>
    <cellStyle name="Output 3 2 2 2 5" xfId="3121"/>
    <cellStyle name="Output 3 2 2 2 5 2" xfId="3961"/>
    <cellStyle name="Output 3 2 2 2 5 2 2" xfId="4118"/>
    <cellStyle name="Output 3 2 2 2 5 2 3" xfId="6162"/>
    <cellStyle name="Output 3 2 2 2 5 2 4" xfId="7124"/>
    <cellStyle name="Output 3 2 2 2 5 3" xfId="5326"/>
    <cellStyle name="Output 3 2 2 2 5 4" xfId="5441"/>
    <cellStyle name="Output 3 2 2 2 5 5" xfId="7686"/>
    <cellStyle name="Output 3 2 2 2 6" xfId="5900"/>
    <cellStyle name="Output 3 2 2 2 7" xfId="6788"/>
    <cellStyle name="Output 3 2 2 2 8" xfId="7928"/>
    <cellStyle name="Output 3 2 2 3" xfId="1418"/>
    <cellStyle name="Output 3 2 2 3 2" xfId="2627"/>
    <cellStyle name="Output 3 2 2 3 2 2" xfId="3479"/>
    <cellStyle name="Output 3 2 2 3 2 2 2" xfId="5316"/>
    <cellStyle name="Output 3 2 2 3 2 2 3" xfId="4486"/>
    <cellStyle name="Output 3 2 2 3 2 2 4" xfId="7680"/>
    <cellStyle name="Output 3 2 2 3 2 3" xfId="6333"/>
    <cellStyle name="Output 3 2 2 3 2 4" xfId="6963"/>
    <cellStyle name="Output 3 2 2 3 2 5" xfId="8103"/>
    <cellStyle name="Output 3 2 2 3 3" xfId="3004"/>
    <cellStyle name="Output 3 2 2 3 3 2" xfId="3844"/>
    <cellStyle name="Output 3 2 2 3 3 2 2" xfId="6033"/>
    <cellStyle name="Output 3 2 2 3 3 2 3" xfId="6841"/>
    <cellStyle name="Output 3 2 2 3 3 2 4" xfId="7981"/>
    <cellStyle name="Output 3 2 2 3 3 3" xfId="5280"/>
    <cellStyle name="Output 3 2 2 3 3 4" xfId="5483"/>
    <cellStyle name="Output 3 2 2 3 3 5" xfId="7662"/>
    <cellStyle name="Output 3 2 2 3 4" xfId="3098"/>
    <cellStyle name="Output 3 2 2 3 4 2" xfId="3938"/>
    <cellStyle name="Output 3 2 2 3 4 2 2" xfId="4141"/>
    <cellStyle name="Output 3 2 2 3 4 2 3" xfId="6403"/>
    <cellStyle name="Output 3 2 2 3 4 2 4" xfId="7139"/>
    <cellStyle name="Output 3 2 2 3 4 3" xfId="5193"/>
    <cellStyle name="Output 3 2 2 3 4 4" xfId="6108"/>
    <cellStyle name="Output 3 2 2 3 4 5" xfId="7618"/>
    <cellStyle name="Output 3 2 2 3 5" xfId="3172"/>
    <cellStyle name="Output 3 2 2 3 5 2" xfId="4012"/>
    <cellStyle name="Output 3 2 2 3 5 2 2" xfId="4067"/>
    <cellStyle name="Output 3 2 2 3 5 2 3" xfId="6077"/>
    <cellStyle name="Output 3 2 2 3 5 2 4" xfId="7097"/>
    <cellStyle name="Output 3 2 2 3 5 3" xfId="4419"/>
    <cellStyle name="Output 3 2 2 3 5 4" xfId="4396"/>
    <cellStyle name="Output 3 2 2 3 5 5" xfId="7269"/>
    <cellStyle name="Output 3 2 2 3 6" xfId="4870"/>
    <cellStyle name="Output 3 2 2 3 7" xfId="4523"/>
    <cellStyle name="Output 3 2 2 3 8" xfId="7474"/>
    <cellStyle name="Output 3 2 2 4" xfId="1942"/>
    <cellStyle name="Output 3 2 2 4 2" xfId="3339"/>
    <cellStyle name="Output 3 2 2 4 2 2" xfId="5414"/>
    <cellStyle name="Output 3 2 2 4 2 3" xfId="4993"/>
    <cellStyle name="Output 3 2 2 4 2 4" xfId="7723"/>
    <cellStyle name="Output 3 2 2 4 3" xfId="5550"/>
    <cellStyle name="Output 3 2 2 4 4" xfId="6640"/>
    <cellStyle name="Output 3 2 2 4 5" xfId="7780"/>
    <cellStyle name="Output 3 2 2 5" xfId="2764"/>
    <cellStyle name="Output 3 2 2 5 2" xfId="3604"/>
    <cellStyle name="Output 3 2 2 5 2 2" xfId="5036"/>
    <cellStyle name="Output 3 2 2 5 2 3" xfId="5114"/>
    <cellStyle name="Output 3 2 2 5 2 4" xfId="7543"/>
    <cellStyle name="Output 3 2 2 5 3" xfId="6308"/>
    <cellStyle name="Output 3 2 2 5 4" xfId="6949"/>
    <cellStyle name="Output 3 2 2 5 5" xfId="8089"/>
    <cellStyle name="Output 3 2 2 6" xfId="1480"/>
    <cellStyle name="Output 3 2 2 6 2" xfId="3231"/>
    <cellStyle name="Output 3 2 2 6 2 2" xfId="4763"/>
    <cellStyle name="Output 3 2 2 6 2 3" xfId="5924"/>
    <cellStyle name="Output 3 2 2 6 2 4" xfId="7423"/>
    <cellStyle name="Output 3 2 2 6 3" xfId="5304"/>
    <cellStyle name="Output 3 2 2 6 4" xfId="6587"/>
    <cellStyle name="Output 3 2 2 6 5" xfId="7671"/>
    <cellStyle name="Output 3 2 2 7" xfId="2784"/>
    <cellStyle name="Output 3 2 2 7 2" xfId="3624"/>
    <cellStyle name="Output 3 2 2 7 2 2" xfId="6581"/>
    <cellStyle name="Output 3 2 2 7 2 3" xfId="7064"/>
    <cellStyle name="Output 3 2 2 7 2 4" xfId="8204"/>
    <cellStyle name="Output 3 2 2 7 3" xfId="5996"/>
    <cellStyle name="Output 3 2 2 7 4" xfId="6826"/>
    <cellStyle name="Output 3 2 2 7 5" xfId="7966"/>
    <cellStyle name="Output 3 2 2 8" xfId="5863"/>
    <cellStyle name="Output 3 2 2 9" xfId="6772"/>
    <cellStyle name="Output 3 2 3" xfId="1000"/>
    <cellStyle name="Output 3 2 3 2" xfId="2209"/>
    <cellStyle name="Output 3 2 3 2 2" xfId="3379"/>
    <cellStyle name="Output 3 2 3 2 2 2" xfId="4728"/>
    <cellStyle name="Output 3 2 3 2 2 3" xfId="4304"/>
    <cellStyle name="Output 3 2 3 2 2 4" xfId="7406"/>
    <cellStyle name="Output 3 2 3 2 3" xfId="5469"/>
    <cellStyle name="Output 3 2 3 2 4" xfId="6606"/>
    <cellStyle name="Output 3 2 3 2 5" xfId="7746"/>
    <cellStyle name="Output 3 2 3 3" xfId="2851"/>
    <cellStyle name="Output 3 2 3 3 2" xfId="3691"/>
    <cellStyle name="Output 3 2 3 3 2 2" xfId="5975"/>
    <cellStyle name="Output 3 2 3 3 2 3" xfId="6816"/>
    <cellStyle name="Output 3 2 3 3 2 4" xfId="7956"/>
    <cellStyle name="Output 3 2 3 3 3" xfId="5721"/>
    <cellStyle name="Output 3 2 3 3 4" xfId="6714"/>
    <cellStyle name="Output 3 2 3 3 5" xfId="7854"/>
    <cellStyle name="Output 3 2 3 4" xfId="2948"/>
    <cellStyle name="Output 3 2 3 4 2" xfId="3788"/>
    <cellStyle name="Output 3 2 3 4 2 2" xfId="5664"/>
    <cellStyle name="Output 3 2 3 4 2 3" xfId="6688"/>
    <cellStyle name="Output 3 2 3 4 2 4" xfId="7828"/>
    <cellStyle name="Output 3 2 3 4 3" xfId="5055"/>
    <cellStyle name="Output 3 2 3 4 4" xfId="5344"/>
    <cellStyle name="Output 3 2 3 4 5" xfId="7558"/>
    <cellStyle name="Output 3 2 3 5" xfId="2742"/>
    <cellStyle name="Output 3 2 3 5 2" xfId="3582"/>
    <cellStyle name="Output 3 2 3 5 2 2" xfId="6592"/>
    <cellStyle name="Output 3 2 3 5 2 3" xfId="7069"/>
    <cellStyle name="Output 3 2 3 5 2 4" xfId="8209"/>
    <cellStyle name="Output 3 2 3 5 3" xfId="5595"/>
    <cellStyle name="Output 3 2 3 5 4" xfId="6664"/>
    <cellStyle name="Output 3 2 3 5 5" xfId="7804"/>
    <cellStyle name="Output 3 2 3 6" xfId="6601"/>
    <cellStyle name="Output 3 2 3 7" xfId="7075"/>
    <cellStyle name="Output 3 2 3 8" xfId="8215"/>
    <cellStyle name="Output 3 2 4" xfId="1378"/>
    <cellStyle name="Output 3 2 4 2" xfId="2587"/>
    <cellStyle name="Output 3 2 4 2 2" xfId="3439"/>
    <cellStyle name="Output 3 2 4 2 2 2" xfId="4802"/>
    <cellStyle name="Output 3 2 4 2 2 3" xfId="6450"/>
    <cellStyle name="Output 3 2 4 2 2 4" xfId="7443"/>
    <cellStyle name="Output 3 2 4 2 3" xfId="6194"/>
    <cellStyle name="Output 3 2 4 2 4" xfId="6901"/>
    <cellStyle name="Output 3 2 4 2 5" xfId="8041"/>
    <cellStyle name="Output 3 2 4 3" xfId="2964"/>
    <cellStyle name="Output 3 2 4 3 2" xfId="3804"/>
    <cellStyle name="Output 3 2 4 3 2 2" xfId="5406"/>
    <cellStyle name="Output 3 2 4 3 2 3" xfId="5686"/>
    <cellStyle name="Output 3 2 4 3 2 4" xfId="7719"/>
    <cellStyle name="Output 3 2 4 3 3" xfId="5464"/>
    <cellStyle name="Output 3 2 4 3 4" xfId="6604"/>
    <cellStyle name="Output 3 2 4 3 5" xfId="7744"/>
    <cellStyle name="Output 3 2 4 4" xfId="3058"/>
    <cellStyle name="Output 3 2 4 4 2" xfId="3898"/>
    <cellStyle name="Output 3 2 4 4 2 2" xfId="4181"/>
    <cellStyle name="Output 3 2 4 4 2 3" xfId="6521"/>
    <cellStyle name="Output 3 2 4 4 2 4" xfId="7163"/>
    <cellStyle name="Output 3 2 4 4 3" xfId="5462"/>
    <cellStyle name="Output 3 2 4 4 4" xfId="5838"/>
    <cellStyle name="Output 3 2 4 4 5" xfId="7743"/>
    <cellStyle name="Output 3 2 4 5" xfId="3140"/>
    <cellStyle name="Output 3 2 4 5 2" xfId="3980"/>
    <cellStyle name="Output 3 2 4 5 2 2" xfId="4099"/>
    <cellStyle name="Output 3 2 4 5 2 3" xfId="6567"/>
    <cellStyle name="Output 3 2 4 5 2 4" xfId="7113"/>
    <cellStyle name="Output 3 2 4 5 3" xfId="4420"/>
    <cellStyle name="Output 3 2 4 5 4" xfId="6436"/>
    <cellStyle name="Output 3 2 4 5 5" xfId="7270"/>
    <cellStyle name="Output 3 2 4 6" xfId="5298"/>
    <cellStyle name="Output 3 2 4 7" xfId="4307"/>
    <cellStyle name="Output 3 2 4 8" xfId="7668"/>
    <cellStyle name="Output 3 2 5" xfId="1677"/>
    <cellStyle name="Output 3 2 5 2" xfId="3299"/>
    <cellStyle name="Output 3 2 5 2 2" xfId="4595"/>
    <cellStyle name="Output 3 2 5 2 3" xfId="5992"/>
    <cellStyle name="Output 3 2 5 2 4" xfId="7338"/>
    <cellStyle name="Output 3 2 5 3" xfId="5293"/>
    <cellStyle name="Output 3 2 5 4" xfId="5950"/>
    <cellStyle name="Output 3 2 5 5" xfId="7666"/>
    <cellStyle name="Output 3 2 6" xfId="2682"/>
    <cellStyle name="Output 3 2 6 2" xfId="3522"/>
    <cellStyle name="Output 3 2 6 2 2" xfId="5871"/>
    <cellStyle name="Output 3 2 6 2 3" xfId="6777"/>
    <cellStyle name="Output 3 2 6 2 4" xfId="7917"/>
    <cellStyle name="Output 3 2 6 3" xfId="6203"/>
    <cellStyle name="Output 3 2 6 4" xfId="6905"/>
    <cellStyle name="Output 3 2 6 5" xfId="8045"/>
    <cellStyle name="Output 3 2 7" xfId="2912"/>
    <cellStyle name="Output 3 2 7 2" xfId="3752"/>
    <cellStyle name="Output 3 2 7 2 2" xfId="6256"/>
    <cellStyle name="Output 3 2 7 2 3" xfId="6926"/>
    <cellStyle name="Output 3 2 7 2 4" xfId="8066"/>
    <cellStyle name="Output 3 2 7 3" xfId="5448"/>
    <cellStyle name="Output 3 2 7 4" xfId="6589"/>
    <cellStyle name="Output 3 2 7 5" xfId="7734"/>
    <cellStyle name="Output 3 2 8" xfId="2934"/>
    <cellStyle name="Output 3 2 8 2" xfId="3774"/>
    <cellStyle name="Output 3 2 8 2 2" xfId="6543"/>
    <cellStyle name="Output 3 2 8 2 3" xfId="7048"/>
    <cellStyle name="Output 3 2 8 2 4" xfId="8188"/>
    <cellStyle name="Output 3 2 8 3" xfId="4711"/>
    <cellStyle name="Output 3 2 8 4" xfId="4279"/>
    <cellStyle name="Output 3 2 8 5" xfId="7394"/>
    <cellStyle name="Output 3 2 9" xfId="5526"/>
    <cellStyle name="Output 3 3" xfId="632"/>
    <cellStyle name="Output 3 3 10" xfId="7417"/>
    <cellStyle name="Output 3 3 2" xfId="1164"/>
    <cellStyle name="Output 3 3 2 2" xfId="2373"/>
    <cellStyle name="Output 3 3 2 2 2" xfId="3404"/>
    <cellStyle name="Output 3 3 2 2 2 2" xfId="4643"/>
    <cellStyle name="Output 3 3 2 2 2 3" xfId="6415"/>
    <cellStyle name="Output 3 3 2 2 2 4" xfId="7366"/>
    <cellStyle name="Output 3 3 2 2 3" xfId="5134"/>
    <cellStyle name="Output 3 3 2 2 4" xfId="6189"/>
    <cellStyle name="Output 3 3 2 2 5" xfId="7589"/>
    <cellStyle name="Output 3 3 2 3" xfId="2901"/>
    <cellStyle name="Output 3 3 2 3 2" xfId="3741"/>
    <cellStyle name="Output 3 3 2 3 2 2" xfId="5969"/>
    <cellStyle name="Output 3 3 2 3 2 3" xfId="6814"/>
    <cellStyle name="Output 3 3 2 3 2 4" xfId="7954"/>
    <cellStyle name="Output 3 3 2 3 3" xfId="4795"/>
    <cellStyle name="Output 3 3 2 3 4" xfId="5547"/>
    <cellStyle name="Output 3 3 2 3 5" xfId="7438"/>
    <cellStyle name="Output 3 3 2 4" xfId="1533"/>
    <cellStyle name="Output 3 3 2 4 2" xfId="3267"/>
    <cellStyle name="Output 3 3 2 4 2 2" xfId="4596"/>
    <cellStyle name="Output 3 3 2 4 2 3" xfId="4435"/>
    <cellStyle name="Output 3 3 2 4 2 4" xfId="7339"/>
    <cellStyle name="Output 3 3 2 4 3" xfId="5609"/>
    <cellStyle name="Output 3 3 2 4 4" xfId="6665"/>
    <cellStyle name="Output 3 3 2 4 5" xfId="7805"/>
    <cellStyle name="Output 3 3 2 5" xfId="2947"/>
    <cellStyle name="Output 3 3 2 5 2" xfId="3787"/>
    <cellStyle name="Output 3 3 2 5 2 2" xfId="6244"/>
    <cellStyle name="Output 3 3 2 5 2 3" xfId="6921"/>
    <cellStyle name="Output 3 3 2 5 2 4" xfId="8061"/>
    <cellStyle name="Output 3 3 2 5 3" xfId="4361"/>
    <cellStyle name="Output 3 3 2 5 4" xfId="6073"/>
    <cellStyle name="Output 3 3 2 5 5" xfId="7243"/>
    <cellStyle name="Output 3 3 2 6" xfId="5659"/>
    <cellStyle name="Output 3 3 2 7" xfId="6687"/>
    <cellStyle name="Output 3 3 2 8" xfId="7827"/>
    <cellStyle name="Output 3 3 3" xfId="1403"/>
    <cellStyle name="Output 3 3 3 2" xfId="2612"/>
    <cellStyle name="Output 3 3 3 2 2" xfId="3464"/>
    <cellStyle name="Output 3 3 3 2 2 2" xfId="4328"/>
    <cellStyle name="Output 3 3 3 2 2 3" xfId="5035"/>
    <cellStyle name="Output 3 3 3 2 2 4" xfId="7230"/>
    <cellStyle name="Output 3 3 3 2 3" xfId="6299"/>
    <cellStyle name="Output 3 3 3 2 4" xfId="6945"/>
    <cellStyle name="Output 3 3 3 2 5" xfId="8085"/>
    <cellStyle name="Output 3 3 3 3" xfId="2989"/>
    <cellStyle name="Output 3 3 3 3 2" xfId="3829"/>
    <cellStyle name="Output 3 3 3 3 2 2" xfId="6230"/>
    <cellStyle name="Output 3 3 3 3 2 3" xfId="6917"/>
    <cellStyle name="Output 3 3 3 3 2 4" xfId="8057"/>
    <cellStyle name="Output 3 3 3 3 3" xfId="5245"/>
    <cellStyle name="Output 3 3 3 3 4" xfId="6401"/>
    <cellStyle name="Output 3 3 3 3 5" xfId="7647"/>
    <cellStyle name="Output 3 3 3 4" xfId="3083"/>
    <cellStyle name="Output 3 3 3 4 2" xfId="3923"/>
    <cellStyle name="Output 3 3 3 4 2 2" xfId="4156"/>
    <cellStyle name="Output 3 3 3 4 2 3" xfId="4937"/>
    <cellStyle name="Output 3 3 3 4 2 4" xfId="7149"/>
    <cellStyle name="Output 3 3 3 4 3" xfId="5158"/>
    <cellStyle name="Output 3 3 3 4 4" xfId="5607"/>
    <cellStyle name="Output 3 3 3 4 5" xfId="7601"/>
    <cellStyle name="Output 3 3 3 5" xfId="3159"/>
    <cellStyle name="Output 3 3 3 5 2" xfId="3999"/>
    <cellStyle name="Output 3 3 3 5 2 2" xfId="4080"/>
    <cellStyle name="Output 3 3 3 5 2 3" xfId="4857"/>
    <cellStyle name="Output 3 3 3 5 2 4" xfId="7105"/>
    <cellStyle name="Output 3 3 3 5 3" xfId="5459"/>
    <cellStyle name="Output 3 3 3 5 4" xfId="6216"/>
    <cellStyle name="Output 3 3 3 5 5" xfId="7741"/>
    <cellStyle name="Output 3 3 3 6" xfId="5225"/>
    <cellStyle name="Output 3 3 3 7" xfId="6248"/>
    <cellStyle name="Output 3 3 3 8" xfId="7637"/>
    <cellStyle name="Output 3 3 4" xfId="1841"/>
    <cellStyle name="Output 3 3 4 2" xfId="3324"/>
    <cellStyle name="Output 3 3 4 2 2" xfId="5619"/>
    <cellStyle name="Output 3 3 4 2 3" xfId="6667"/>
    <cellStyle name="Output 3 3 4 2 4" xfId="7807"/>
    <cellStyle name="Output 3 3 4 3" xfId="5290"/>
    <cellStyle name="Output 3 3 4 4" xfId="4661"/>
    <cellStyle name="Output 3 3 4 5" xfId="7665"/>
    <cellStyle name="Output 3 3 5" xfId="2734"/>
    <cellStyle name="Output 3 3 5 2" xfId="3574"/>
    <cellStyle name="Output 3 3 5 2 2" xfId="6289"/>
    <cellStyle name="Output 3 3 5 2 3" xfId="6940"/>
    <cellStyle name="Output 3 3 5 2 4" xfId="8080"/>
    <cellStyle name="Output 3 3 5 3" xfId="4978"/>
    <cellStyle name="Output 3 3 5 4" xfId="4300"/>
    <cellStyle name="Output 3 3 5 5" xfId="7521"/>
    <cellStyle name="Output 3 3 6" xfId="1468"/>
    <cellStyle name="Output 3 3 6 2" xfId="3219"/>
    <cellStyle name="Output 3 3 6 2 2" xfId="4887"/>
    <cellStyle name="Output 3 3 6 2 3" xfId="6188"/>
    <cellStyle name="Output 3 3 6 2 4" xfId="7483"/>
    <cellStyle name="Output 3 3 6 3" xfId="5220"/>
    <cellStyle name="Output 3 3 6 4" xfId="5923"/>
    <cellStyle name="Output 3 3 6 5" xfId="7633"/>
    <cellStyle name="Output 3 3 7" xfId="1547"/>
    <cellStyle name="Output 3 3 7 2" xfId="3277"/>
    <cellStyle name="Output 3 3 7 2 2" xfId="4467"/>
    <cellStyle name="Output 3 3 7 2 3" xfId="5649"/>
    <cellStyle name="Output 3 3 7 2 4" xfId="7292"/>
    <cellStyle name="Output 3 3 7 3" xfId="5296"/>
    <cellStyle name="Output 3 3 7 4" xfId="5758"/>
    <cellStyle name="Output 3 3 7 5" xfId="7667"/>
    <cellStyle name="Output 3 3 8" xfId="4742"/>
    <cellStyle name="Output 3 3 9" xfId="6516"/>
    <cellStyle name="Output 3 4" xfId="899"/>
    <cellStyle name="Output 3 4 2" xfId="2108"/>
    <cellStyle name="Output 3 4 2 2" xfId="3364"/>
    <cellStyle name="Output 3 4 2 2 2" xfId="5709"/>
    <cellStyle name="Output 3 4 2 2 3" xfId="6706"/>
    <cellStyle name="Output 3 4 2 2 4" xfId="7846"/>
    <cellStyle name="Output 3 4 2 3" xfId="4934"/>
    <cellStyle name="Output 3 4 2 4" xfId="5288"/>
    <cellStyle name="Output 3 4 2 5" xfId="7503"/>
    <cellStyle name="Output 3 4 3" xfId="2819"/>
    <cellStyle name="Output 3 4 3 2" xfId="3659"/>
    <cellStyle name="Output 3 4 3 2 2" xfId="4971"/>
    <cellStyle name="Output 3 4 3 2 3" xfId="6272"/>
    <cellStyle name="Output 3 4 3 2 4" xfId="7519"/>
    <cellStyle name="Output 3 4 3 3" xfId="4248"/>
    <cellStyle name="Output 3 4 3 4" xfId="5694"/>
    <cellStyle name="Output 3 4 3 5" xfId="7203"/>
    <cellStyle name="Output 3 4 4" xfId="2828"/>
    <cellStyle name="Output 3 4 4 2" xfId="3668"/>
    <cellStyle name="Output 3 4 4 2 2" xfId="4793"/>
    <cellStyle name="Output 3 4 4 2 3" xfId="5889"/>
    <cellStyle name="Output 3 4 4 2 4" xfId="7436"/>
    <cellStyle name="Output 3 4 4 3" xfId="5248"/>
    <cellStyle name="Output 3 4 4 4" xfId="5887"/>
    <cellStyle name="Output 3 4 4 5" xfId="7650"/>
    <cellStyle name="Output 3 4 5" xfId="1488"/>
    <cellStyle name="Output 3 4 5 2" xfId="3239"/>
    <cellStyle name="Output 3 4 5 2 2" xfId="5043"/>
    <cellStyle name="Output 3 4 5 2 3" xfId="4322"/>
    <cellStyle name="Output 3 4 5 2 4" xfId="7549"/>
    <cellStyle name="Output 3 4 5 3" xfId="5745"/>
    <cellStyle name="Output 3 4 5 4" xfId="6721"/>
    <cellStyle name="Output 3 4 5 5" xfId="7861"/>
    <cellStyle name="Output 3 4 6" xfId="5164"/>
    <cellStyle name="Output 3 4 7" xfId="5965"/>
    <cellStyle name="Output 3 4 8" xfId="7607"/>
    <cellStyle name="Output 3 5" xfId="2862"/>
    <cellStyle name="Output 3 5 2" xfId="3702"/>
    <cellStyle name="Output 3 5 2 2" xfId="6136"/>
    <cellStyle name="Output 3 5 2 3" xfId="6880"/>
    <cellStyle name="Output 3 5 2 4" xfId="8020"/>
    <cellStyle name="Output 3 5 3" xfId="5247"/>
    <cellStyle name="Output 3 5 4" xfId="4448"/>
    <cellStyle name="Output 3 5 5" xfId="7649"/>
    <cellStyle name="Output 3 6" xfId="2834"/>
    <cellStyle name="Output 3 6 2" xfId="3674"/>
    <cellStyle name="Output 3 6 2 2" xfId="5872"/>
    <cellStyle name="Output 3 6 2 3" xfId="6778"/>
    <cellStyle name="Output 3 6 2 4" xfId="7918"/>
    <cellStyle name="Output 3 6 3" xfId="4741"/>
    <cellStyle name="Output 3 6 4" xfId="6065"/>
    <cellStyle name="Output 3 6 5" xfId="7416"/>
    <cellStyle name="Output 3 7" xfId="6260"/>
    <cellStyle name="Output 3 8" xfId="6928"/>
    <cellStyle name="Output 3 9" xfId="8068"/>
    <cellStyle name="Output 4" xfId="353"/>
    <cellStyle name="Output 4 2" xfId="469"/>
    <cellStyle name="Output 4 2 10" xfId="5167"/>
    <cellStyle name="Output 4 2 11" xfId="7419"/>
    <cellStyle name="Output 4 2 2" xfId="734"/>
    <cellStyle name="Output 4 2 2 10" xfId="8044"/>
    <cellStyle name="Output 4 2 2 2" xfId="1266"/>
    <cellStyle name="Output 4 2 2 2 2" xfId="2475"/>
    <cellStyle name="Output 4 2 2 2 2 2" xfId="3420"/>
    <cellStyle name="Output 4 2 2 2 2 2 2" xfId="5269"/>
    <cellStyle name="Output 4 2 2 2 2 2 3" xfId="5431"/>
    <cellStyle name="Output 4 2 2 2 2 2 4" xfId="7656"/>
    <cellStyle name="Output 4 2 2 2 2 3" xfId="5761"/>
    <cellStyle name="Output 4 2 2 2 2 4" xfId="6731"/>
    <cellStyle name="Output 4 2 2 2 2 5" xfId="7871"/>
    <cellStyle name="Output 4 2 2 2 3" xfId="2931"/>
    <cellStyle name="Output 4 2 2 2 3 2" xfId="3771"/>
    <cellStyle name="Output 4 2 2 2 3 2 2" xfId="5314"/>
    <cellStyle name="Output 4 2 2 2 3 2 3" xfId="4287"/>
    <cellStyle name="Output 4 2 2 2 3 2 4" xfId="7678"/>
    <cellStyle name="Output 4 2 2 2 3 3" xfId="5003"/>
    <cellStyle name="Output 4 2 2 2 3 4" xfId="5638"/>
    <cellStyle name="Output 4 2 2 2 3 5" xfId="7533"/>
    <cellStyle name="Output 4 2 2 2 4" xfId="3028"/>
    <cellStyle name="Output 4 2 2 2 4 2" xfId="3868"/>
    <cellStyle name="Output 4 2 2 2 4 2 2" xfId="6100"/>
    <cellStyle name="Output 4 2 2 2 4 2 3" xfId="6869"/>
    <cellStyle name="Output 4 2 2 2 4 2 4" xfId="8009"/>
    <cellStyle name="Output 4 2 2 2 4 3" xfId="5302"/>
    <cellStyle name="Output 4 2 2 2 4 4" xfId="4897"/>
    <cellStyle name="Output 4 2 2 2 4 5" xfId="7669"/>
    <cellStyle name="Output 4 2 2 2 5" xfId="3122"/>
    <cellStyle name="Output 4 2 2 2 5 2" xfId="3962"/>
    <cellStyle name="Output 4 2 2 2 5 2 2" xfId="4117"/>
    <cellStyle name="Output 4 2 2 2 5 2 3" xfId="4826"/>
    <cellStyle name="Output 4 2 2 2 5 2 4" xfId="7123"/>
    <cellStyle name="Output 4 2 2 2 5 3" xfId="5676"/>
    <cellStyle name="Output 4 2 2 2 5 4" xfId="6697"/>
    <cellStyle name="Output 4 2 2 2 5 5" xfId="7837"/>
    <cellStyle name="Output 4 2 2 2 6" xfId="6319"/>
    <cellStyle name="Output 4 2 2 2 7" xfId="6953"/>
    <cellStyle name="Output 4 2 2 2 8" xfId="8093"/>
    <cellStyle name="Output 4 2 2 3" xfId="1419"/>
    <cellStyle name="Output 4 2 2 3 2" xfId="2628"/>
    <cellStyle name="Output 4 2 2 3 2 2" xfId="3480"/>
    <cellStyle name="Output 4 2 2 3 2 2 2" xfId="5666"/>
    <cellStyle name="Output 4 2 2 3 2 2 3" xfId="6689"/>
    <cellStyle name="Output 4 2 2 3 2 2 4" xfId="7829"/>
    <cellStyle name="Output 4 2 2 3 2 3" xfId="5841"/>
    <cellStyle name="Output 4 2 2 3 2 4" xfId="6763"/>
    <cellStyle name="Output 4 2 2 3 2 5" xfId="7903"/>
    <cellStyle name="Output 4 2 2 3 3" xfId="3005"/>
    <cellStyle name="Output 4 2 2 3 3 2" xfId="3845"/>
    <cellStyle name="Output 4 2 2 3 3 2 2" xfId="6472"/>
    <cellStyle name="Output 4 2 2 3 3 2 3" xfId="7018"/>
    <cellStyle name="Output 4 2 2 3 3 2 4" xfId="8158"/>
    <cellStyle name="Output 4 2 2 3 3 3" xfId="5633"/>
    <cellStyle name="Output 4 2 2 3 3 4" xfId="6675"/>
    <cellStyle name="Output 4 2 2 3 3 5" xfId="7815"/>
    <cellStyle name="Output 4 2 2 3 4" xfId="3099"/>
    <cellStyle name="Output 4 2 2 3 4 2" xfId="3939"/>
    <cellStyle name="Output 4 2 2 3 4 2 2" xfId="4140"/>
    <cellStyle name="Output 4 2 2 3 4 2 3" xfId="5913"/>
    <cellStyle name="Output 4 2 2 3 4 2 4" xfId="7138"/>
    <cellStyle name="Output 4 2 2 3 4 3" xfId="5541"/>
    <cellStyle name="Output 4 2 2 3 4 4" xfId="6636"/>
    <cellStyle name="Output 4 2 2 3 4 5" xfId="7776"/>
    <cellStyle name="Output 4 2 2 3 5" xfId="3173"/>
    <cellStyle name="Output 4 2 2 3 5 2" xfId="4013"/>
    <cellStyle name="Output 4 2 2 3 5 2 2" xfId="4066"/>
    <cellStyle name="Output 4 2 2 3 5 2 3" xfId="5113"/>
    <cellStyle name="Output 4 2 2 3 5 2 4" xfId="7096"/>
    <cellStyle name="Output 4 2 2 3 5 3" xfId="4336"/>
    <cellStyle name="Output 4 2 2 3 5 4" xfId="5287"/>
    <cellStyle name="Output 4 2 2 3 5 5" xfId="7236"/>
    <cellStyle name="Output 4 2 2 3 6" xfId="4546"/>
    <cellStyle name="Output 4 2 2 3 7" xfId="6128"/>
    <cellStyle name="Output 4 2 2 3 8" xfId="7322"/>
    <cellStyle name="Output 4 2 2 4" xfId="1943"/>
    <cellStyle name="Output 4 2 2 4 2" xfId="3340"/>
    <cellStyle name="Output 4 2 2 4 2 2" xfId="4645"/>
    <cellStyle name="Output 4 2 2 4 2 3" xfId="4286"/>
    <cellStyle name="Output 4 2 2 4 2 4" xfId="7368"/>
    <cellStyle name="Output 4 2 2 4 3" xfId="4777"/>
    <cellStyle name="Output 4 2 2 4 4" xfId="4989"/>
    <cellStyle name="Output 4 2 2 4 5" xfId="7430"/>
    <cellStyle name="Output 4 2 2 5" xfId="2765"/>
    <cellStyle name="Output 4 2 2 5 2" xfId="3605"/>
    <cellStyle name="Output 4 2 2 5 2 2" xfId="6392"/>
    <cellStyle name="Output 4 2 2 5 2 3" xfId="6986"/>
    <cellStyle name="Output 4 2 2 5 2 4" xfId="8126"/>
    <cellStyle name="Output 4 2 2 5 3" xfId="5814"/>
    <cellStyle name="Output 4 2 2 5 4" xfId="6755"/>
    <cellStyle name="Output 4 2 2 5 5" xfId="7895"/>
    <cellStyle name="Output 4 2 2 6" xfId="1481"/>
    <cellStyle name="Output 4 2 2 6 2" xfId="3232"/>
    <cellStyle name="Output 4 2 2 6 2 2" xfId="5362"/>
    <cellStyle name="Output 4 2 2 6 2 3" xfId="5760"/>
    <cellStyle name="Output 4 2 2 6 2 4" xfId="7700"/>
    <cellStyle name="Output 4 2 2 6 3" xfId="5653"/>
    <cellStyle name="Output 4 2 2 6 4" xfId="6682"/>
    <cellStyle name="Output 4 2 2 6 5" xfId="7822"/>
    <cellStyle name="Output 4 2 2 7" xfId="2759"/>
    <cellStyle name="Output 4 2 2 7 2" xfId="3599"/>
    <cellStyle name="Output 4 2 2 7 2 2" xfId="4877"/>
    <cellStyle name="Output 4 2 2 7 2 3" xfId="6253"/>
    <cellStyle name="Output 4 2 2 7 2 4" xfId="7476"/>
    <cellStyle name="Output 4 2 2 7 3" xfId="6254"/>
    <cellStyle name="Output 4 2 2 7 4" xfId="6925"/>
    <cellStyle name="Output 4 2 2 7 5" xfId="8065"/>
    <cellStyle name="Output 4 2 2 8" xfId="6200"/>
    <cellStyle name="Output 4 2 2 9" xfId="6904"/>
    <cellStyle name="Output 4 2 3" xfId="1001"/>
    <cellStyle name="Output 4 2 3 2" xfId="2210"/>
    <cellStyle name="Output 4 2 3 2 2" xfId="3380"/>
    <cellStyle name="Output 4 2 3 2 2 2" xfId="5319"/>
    <cellStyle name="Output 4 2 3 2 2 3" xfId="6258"/>
    <cellStyle name="Output 4 2 3 2 2 4" xfId="7683"/>
    <cellStyle name="Output 4 2 3 2 3" xfId="4696"/>
    <cellStyle name="Output 4 2 3 2 4" xfId="5377"/>
    <cellStyle name="Output 4 2 3 2 5" xfId="7387"/>
    <cellStyle name="Output 4 2 3 3" xfId="2852"/>
    <cellStyle name="Output 4 2 3 3 2" xfId="3692"/>
    <cellStyle name="Output 4 2 3 3 2 2" xfId="6251"/>
    <cellStyle name="Output 4 2 3 3 2 3" xfId="6924"/>
    <cellStyle name="Output 4 2 3 3 2 4" xfId="8064"/>
    <cellStyle name="Output 4 2 3 3 3" xfId="4930"/>
    <cellStyle name="Output 4 2 3 3 4" xfId="4447"/>
    <cellStyle name="Output 4 2 3 3 5" xfId="7502"/>
    <cellStyle name="Output 4 2 3 4" xfId="2782"/>
    <cellStyle name="Output 4 2 3 4 2" xfId="3622"/>
    <cellStyle name="Output 4 2 3 4 2 2" xfId="6184"/>
    <cellStyle name="Output 4 2 3 4 2 3" xfId="6898"/>
    <cellStyle name="Output 4 2 3 4 2 4" xfId="8038"/>
    <cellStyle name="Output 4 2 3 4 3" xfId="6054"/>
    <cellStyle name="Output 4 2 3 4 4" xfId="6848"/>
    <cellStyle name="Output 4 2 3 4 5" xfId="7988"/>
    <cellStyle name="Output 4 2 3 5" xfId="3039"/>
    <cellStyle name="Output 4 2 3 5 2" xfId="3879"/>
    <cellStyle name="Output 4 2 3 5 2 2" xfId="5089"/>
    <cellStyle name="Output 4 2 3 5 2 3" xfId="4533"/>
    <cellStyle name="Output 4 2 3 5 2 4" xfId="7570"/>
    <cellStyle name="Output 4 2 3 5 3" xfId="4445"/>
    <cellStyle name="Output 4 2 3 5 4" xfId="6538"/>
    <cellStyle name="Output 4 2 3 5 5" xfId="7279"/>
    <cellStyle name="Output 4 2 3 6" xfId="6111"/>
    <cellStyle name="Output 4 2 3 7" xfId="6874"/>
    <cellStyle name="Output 4 2 3 8" xfId="8014"/>
    <cellStyle name="Output 4 2 4" xfId="1379"/>
    <cellStyle name="Output 4 2 4 2" xfId="2588"/>
    <cellStyle name="Output 4 2 4 2 2" xfId="3440"/>
    <cellStyle name="Output 4 2 4 2 2 2" xfId="4463"/>
    <cellStyle name="Output 4 2 4 2 2 3" xfId="6235"/>
    <cellStyle name="Output 4 2 4 2 2 4" xfId="7289"/>
    <cellStyle name="Output 4 2 4 2 3" xfId="5311"/>
    <cellStyle name="Output 4 2 4 2 4" xfId="4495"/>
    <cellStyle name="Output 4 2 4 2 5" xfId="7675"/>
    <cellStyle name="Output 4 2 4 3" xfId="2965"/>
    <cellStyle name="Output 4 2 4 3 2" xfId="3805"/>
    <cellStyle name="Output 4 2 4 3 2 2" xfId="4637"/>
    <cellStyle name="Output 4 2 4 3 2 3" xfId="5733"/>
    <cellStyle name="Output 4 2 4 3 2 4" xfId="7362"/>
    <cellStyle name="Output 4 2 4 3 3" xfId="4691"/>
    <cellStyle name="Output 4 2 4 3 4" xfId="4036"/>
    <cellStyle name="Output 4 2 4 3 5" xfId="7385"/>
    <cellStyle name="Output 4 2 4 4" xfId="3059"/>
    <cellStyle name="Output 4 2 4 4 2" xfId="3899"/>
    <cellStyle name="Output 4 2 4 4 2 2" xfId="4180"/>
    <cellStyle name="Output 4 2 4 4 2 3" xfId="4347"/>
    <cellStyle name="Output 4 2 4 4 2 4" xfId="7162"/>
    <cellStyle name="Output 4 2 4 4 3" xfId="4689"/>
    <cellStyle name="Output 4 2 4 4 4" xfId="6507"/>
    <cellStyle name="Output 4 2 4 4 5" xfId="7383"/>
    <cellStyle name="Output 4 2 4 5" xfId="3141"/>
    <cellStyle name="Output 4 2 4 5 2" xfId="3981"/>
    <cellStyle name="Output 4 2 4 5 2 2" xfId="4098"/>
    <cellStyle name="Output 4 2 4 5 2 3" xfId="4397"/>
    <cellStyle name="Output 4 2 4 5 2 4" xfId="7112"/>
    <cellStyle name="Output 4 2 4 5 3" xfId="4337"/>
    <cellStyle name="Output 4 2 4 5 4" xfId="4827"/>
    <cellStyle name="Output 4 2 4 5 5" xfId="7237"/>
    <cellStyle name="Output 4 2 4 6" xfId="5644"/>
    <cellStyle name="Output 4 2 4 7" xfId="6679"/>
    <cellStyle name="Output 4 2 4 8" xfId="7819"/>
    <cellStyle name="Output 4 2 5" xfId="1678"/>
    <cellStyle name="Output 4 2 5 2" xfId="3300"/>
    <cellStyle name="Output 4 2 5 2 2" xfId="4415"/>
    <cellStyle name="Output 4 2 5 2 3" xfId="4585"/>
    <cellStyle name="Output 4 2 5 2 4" xfId="7265"/>
    <cellStyle name="Output 4 2 5 3" xfId="5642"/>
    <cellStyle name="Output 4 2 5 4" xfId="6678"/>
    <cellStyle name="Output 4 2 5 5" xfId="7818"/>
    <cellStyle name="Output 4 2 6" xfId="2683"/>
    <cellStyle name="Output 4 2 6 2" xfId="3523"/>
    <cellStyle name="Output 4 2 6 2 2" xfId="6314"/>
    <cellStyle name="Output 4 2 6 2 3" xfId="6951"/>
    <cellStyle name="Output 4 2 6 2 4" xfId="8091"/>
    <cellStyle name="Output 4 2 6 3" xfId="5337"/>
    <cellStyle name="Output 4 2 6 4" xfId="5067"/>
    <cellStyle name="Output 4 2 6 5" xfId="7692"/>
    <cellStyle name="Output 4 2 7" xfId="2749"/>
    <cellStyle name="Output 4 2 7 2" xfId="3589"/>
    <cellStyle name="Output 4 2 7 2 2" xfId="5778"/>
    <cellStyle name="Output 4 2 7 2 3" xfId="6740"/>
    <cellStyle name="Output 4 2 7 2 4" xfId="7880"/>
    <cellStyle name="Output 4 2 7 3" xfId="6304"/>
    <cellStyle name="Output 4 2 7 4" xfId="6946"/>
    <cellStyle name="Output 4 2 7 5" xfId="8086"/>
    <cellStyle name="Output 4 2 8" xfId="2866"/>
    <cellStyle name="Output 4 2 8 2" xfId="3706"/>
    <cellStyle name="Output 4 2 8 2 2" xfId="6371"/>
    <cellStyle name="Output 4 2 8 2 3" xfId="6977"/>
    <cellStyle name="Output 4 2 8 2 4" xfId="8117"/>
    <cellStyle name="Output 4 2 8 3" xfId="5162"/>
    <cellStyle name="Output 4 2 8 4" xfId="4540"/>
    <cellStyle name="Output 4 2 8 5" xfId="7605"/>
    <cellStyle name="Output 4 2 9" xfId="4753"/>
    <cellStyle name="Output 4 3" xfId="633"/>
    <cellStyle name="Output 4 3 10" xfId="8174"/>
    <cellStyle name="Output 4 3 2" xfId="1165"/>
    <cellStyle name="Output 4 3 2 2" xfId="2374"/>
    <cellStyle name="Output 4 3 2 2 2" xfId="3405"/>
    <cellStyle name="Output 4 3 2 2 2 2" xfId="5234"/>
    <cellStyle name="Output 4 3 2 2 2 3" xfId="6385"/>
    <cellStyle name="Output 4 3 2 2 2 4" xfId="7640"/>
    <cellStyle name="Output 4 3 2 2 3" xfId="5484"/>
    <cellStyle name="Output 4 3 2 2 4" xfId="6612"/>
    <cellStyle name="Output 4 3 2 2 5" xfId="7752"/>
    <cellStyle name="Output 4 3 2 3" xfId="2902"/>
    <cellStyle name="Output 4 3 2 3 2" xfId="3742"/>
    <cellStyle name="Output 4 3 2 3 2 2" xfId="6306"/>
    <cellStyle name="Output 4 3 2 3 2 3" xfId="6947"/>
    <cellStyle name="Output 4 3 2 3 2 4" xfId="8087"/>
    <cellStyle name="Output 4 3 2 3 3" xfId="4456"/>
    <cellStyle name="Output 4 3 2 3 4" xfId="6380"/>
    <cellStyle name="Output 4 3 2 3 5" xfId="7284"/>
    <cellStyle name="Output 4 3 2 4" xfId="1536"/>
    <cellStyle name="Output 4 3 2 4 2" xfId="3268"/>
    <cellStyle name="Output 4 3 2 4 2 2" xfId="4416"/>
    <cellStyle name="Output 4 3 2 4 2 3" xfId="4536"/>
    <cellStyle name="Output 4 3 2 4 2 4" xfId="7266"/>
    <cellStyle name="Output 4 3 2 4 3" xfId="5177"/>
    <cellStyle name="Output 4 3 2 4 4" xfId="6457"/>
    <cellStyle name="Output 4 3 2 4 5" xfId="7609"/>
    <cellStyle name="Output 4 3 2 5" xfId="2864"/>
    <cellStyle name="Output 4 3 2 5 2" xfId="3704"/>
    <cellStyle name="Output 4 3 2 5 2 2" xfId="6503"/>
    <cellStyle name="Output 4 3 2 5 2 3" xfId="7031"/>
    <cellStyle name="Output 4 3 2 5 2 4" xfId="8171"/>
    <cellStyle name="Output 4 3 2 5 3" xfId="4816"/>
    <cellStyle name="Output 4 3 2 5 4" xfId="4521"/>
    <cellStyle name="Output 4 3 2 5 5" xfId="7449"/>
    <cellStyle name="Output 4 3 2 6" xfId="4873"/>
    <cellStyle name="Output 4 3 2 7" xfId="4580"/>
    <cellStyle name="Output 4 3 2 8" xfId="7475"/>
    <cellStyle name="Output 4 3 3" xfId="1404"/>
    <cellStyle name="Output 4 3 3 2" xfId="2613"/>
    <cellStyle name="Output 4 3 3 2 2" xfId="3465"/>
    <cellStyle name="Output 4 3 3 2 2 2" xfId="4207"/>
    <cellStyle name="Output 4 3 3 2 2 3" xfId="5910"/>
    <cellStyle name="Output 4 3 3 2 2 4" xfId="7178"/>
    <cellStyle name="Output 4 3 3 2 3" xfId="5806"/>
    <cellStyle name="Output 4 3 3 2 4" xfId="6752"/>
    <cellStyle name="Output 4 3 3 2 5" xfId="7892"/>
    <cellStyle name="Output 4 3 3 3" xfId="2990"/>
    <cellStyle name="Output 4 3 3 3 2" xfId="3830"/>
    <cellStyle name="Output 4 3 3 3 2 2" xfId="5574"/>
    <cellStyle name="Output 4 3 3 3 2 3" xfId="6652"/>
    <cellStyle name="Output 4 3 3 3 2 4" xfId="7792"/>
    <cellStyle name="Output 4 3 3 3 3" xfId="5591"/>
    <cellStyle name="Output 4 3 3 3 4" xfId="6661"/>
    <cellStyle name="Output 4 3 3 3 5" xfId="7801"/>
    <cellStyle name="Output 4 3 3 4" xfId="3084"/>
    <cellStyle name="Output 4 3 3 4 2" xfId="3924"/>
    <cellStyle name="Output 4 3 3 4 2 2" xfId="4155"/>
    <cellStyle name="Output 4 3 3 4 2 3" xfId="6354"/>
    <cellStyle name="Output 4 3 3 4 2 4" xfId="7148"/>
    <cellStyle name="Output 4 3 3 4 3" xfId="5507"/>
    <cellStyle name="Output 4 3 3 4 4" xfId="6622"/>
    <cellStyle name="Output 4 3 3 4 5" xfId="7762"/>
    <cellStyle name="Output 4 3 3 5" xfId="3160"/>
    <cellStyle name="Output 4 3 3 5 2" xfId="4000"/>
    <cellStyle name="Output 4 3 3 5 2 2" xfId="4079"/>
    <cellStyle name="Output 4 3 3 5 2 3" xfId="5864"/>
    <cellStyle name="Output 4 3 3 5 2 4" xfId="7104"/>
    <cellStyle name="Output 4 3 3 5 3" xfId="4686"/>
    <cellStyle name="Output 4 3 3 5 4" xfId="5559"/>
    <cellStyle name="Output 4 3 3 5 5" xfId="7382"/>
    <cellStyle name="Output 4 3 3 6" xfId="5571"/>
    <cellStyle name="Output 4 3 3 7" xfId="6649"/>
    <cellStyle name="Output 4 3 3 8" xfId="7789"/>
    <cellStyle name="Output 4 3 4" xfId="1842"/>
    <cellStyle name="Output 4 3 4 2" xfId="3325"/>
    <cellStyle name="Output 4 3 4 2 2" xfId="4831"/>
    <cellStyle name="Output 4 3 4 2 3" xfId="6238"/>
    <cellStyle name="Output 4 3 4 2 4" xfId="7452"/>
    <cellStyle name="Output 4 3 4 3" xfId="5639"/>
    <cellStyle name="Output 4 3 4 4" xfId="6677"/>
    <cellStyle name="Output 4 3 4 5" xfId="7817"/>
    <cellStyle name="Output 4 3 5" xfId="2735"/>
    <cellStyle name="Output 4 3 5 2" xfId="3575"/>
    <cellStyle name="Output 4 3 5 2 2" xfId="5797"/>
    <cellStyle name="Output 4 3 5 2 3" xfId="6747"/>
    <cellStyle name="Output 4 3 5 2 4" xfId="7887"/>
    <cellStyle name="Output 4 3 5 3" xfId="6435"/>
    <cellStyle name="Output 4 3 5 4" xfId="7003"/>
    <cellStyle name="Output 4 3 5 5" xfId="8143"/>
    <cellStyle name="Output 4 3 6" xfId="1469"/>
    <cellStyle name="Output 4 3 6 2" xfId="3220"/>
    <cellStyle name="Output 4 3 6 2 2" xfId="4562"/>
    <cellStyle name="Output 4 3 6 2 3" xfId="5258"/>
    <cellStyle name="Output 4 3 6 2 4" xfId="7327"/>
    <cellStyle name="Output 4 3 6 3" xfId="5565"/>
    <cellStyle name="Output 4 3 6 4" xfId="6645"/>
    <cellStyle name="Output 4 3 6 5" xfId="7785"/>
    <cellStyle name="Output 4 3 7" xfId="2699"/>
    <cellStyle name="Output 4 3 7 2" xfId="3539"/>
    <cellStyle name="Output 4 3 7 2 2" xfId="5800"/>
    <cellStyle name="Output 4 3 7 2 3" xfId="6749"/>
    <cellStyle name="Output 4 3 7 2 4" xfId="7889"/>
    <cellStyle name="Output 4 3 7 3" xfId="6250"/>
    <cellStyle name="Output 4 3 7 4" xfId="6923"/>
    <cellStyle name="Output 4 3 7 5" xfId="8063"/>
    <cellStyle name="Output 4 3 8" xfId="6512"/>
    <cellStyle name="Output 4 3 9" xfId="7034"/>
    <cellStyle name="Output 4 4" xfId="900"/>
    <cellStyle name="Output 4 4 2" xfId="2109"/>
    <cellStyle name="Output 4 4 2 2" xfId="3365"/>
    <cellStyle name="Output 4 4 2 2 2" xfId="4918"/>
    <cellStyle name="Output 4 4 2 2 3" xfId="5474"/>
    <cellStyle name="Output 4 4 2 2 4" xfId="7495"/>
    <cellStyle name="Output 4 4 2 3" xfId="4608"/>
    <cellStyle name="Output 4 4 2 4" xfId="4272"/>
    <cellStyle name="Output 4 4 2 5" xfId="7347"/>
    <cellStyle name="Output 4 4 3" xfId="2820"/>
    <cellStyle name="Output 4 4 3 2" xfId="3660"/>
    <cellStyle name="Output 4 4 3 2 2" xfId="6337"/>
    <cellStyle name="Output 4 4 3 2 3" xfId="6965"/>
    <cellStyle name="Output 4 4 3 2 4" xfId="8105"/>
    <cellStyle name="Output 4 4 3 3" xfId="4247"/>
    <cellStyle name="Output 4 4 3 4" xfId="6151"/>
    <cellStyle name="Output 4 4 3 5" xfId="7202"/>
    <cellStyle name="Output 4 4 4" xfId="2910"/>
    <cellStyle name="Output 4 4 4 2" xfId="3750"/>
    <cellStyle name="Output 4 4 4 2 2" xfId="6471"/>
    <cellStyle name="Output 4 4 4 2 3" xfId="7017"/>
    <cellStyle name="Output 4 4 4 2 4" xfId="8157"/>
    <cellStyle name="Output 4 4 4 3" xfId="4366"/>
    <cellStyle name="Output 4 4 4 4" xfId="6599"/>
    <cellStyle name="Output 4 4 4 5" xfId="7245"/>
    <cellStyle name="Output 4 4 5" xfId="1543"/>
    <cellStyle name="Output 4 4 5 2" xfId="3274"/>
    <cellStyle name="Output 4 4 5 2 2" xfId="5237"/>
    <cellStyle name="Output 4 4 5 2 3" xfId="4948"/>
    <cellStyle name="Output 4 4 5 2 4" xfId="7642"/>
    <cellStyle name="Output 4 4 5 3" xfId="4403"/>
    <cellStyle name="Output 4 4 5 4" xfId="4980"/>
    <cellStyle name="Output 4 4 5 5" xfId="7258"/>
    <cellStyle name="Output 4 4 6" xfId="6572"/>
    <cellStyle name="Output 4 4 7" xfId="7061"/>
    <cellStyle name="Output 4 4 8" xfId="8201"/>
    <cellStyle name="Output 4 5" xfId="2945"/>
    <cellStyle name="Output 4 5 2" xfId="3785"/>
    <cellStyle name="Output 4 5 2 2" xfId="6448"/>
    <cellStyle name="Output 4 5 2 3" xfId="7008"/>
    <cellStyle name="Output 4 5 2 4" xfId="8148"/>
    <cellStyle name="Output 4 5 3" xfId="4624"/>
    <cellStyle name="Output 4 5 4" xfId="5209"/>
    <cellStyle name="Output 4 5 5" xfId="7355"/>
    <cellStyle name="Output 4 6" xfId="2746"/>
    <cellStyle name="Output 4 6 2" xfId="3586"/>
    <cellStyle name="Output 4 6 2 2" xfId="6489"/>
    <cellStyle name="Output 4 6 2 3" xfId="7024"/>
    <cellStyle name="Output 4 6 2 4" xfId="8164"/>
    <cellStyle name="Output 4 6 3" xfId="5973"/>
    <cellStyle name="Output 4 6 4" xfId="6815"/>
    <cellStyle name="Output 4 6 5" xfId="7955"/>
    <cellStyle name="Output 4 7" xfId="5759"/>
    <cellStyle name="Output 4 8" xfId="6730"/>
    <cellStyle name="Output 4 9" xfId="7870"/>
    <cellStyle name="Output 5" xfId="354"/>
    <cellStyle name="Output 5 2" xfId="470"/>
    <cellStyle name="Output 5 2 10" xfId="6071"/>
    <cellStyle name="Output 5 2 11" xfId="7695"/>
    <cellStyle name="Output 5 2 2" xfId="735"/>
    <cellStyle name="Output 5 2 2 10" xfId="7689"/>
    <cellStyle name="Output 5 2 2 2" xfId="1267"/>
    <cellStyle name="Output 5 2 2 2 2" xfId="2476"/>
    <cellStyle name="Output 5 2 2 2 2 2" xfId="3421"/>
    <cellStyle name="Output 5 2 2 2 2 2 2" xfId="5622"/>
    <cellStyle name="Output 5 2 2 2 2 2 3" xfId="6668"/>
    <cellStyle name="Output 5 2 2 2 2 2 4" xfId="7808"/>
    <cellStyle name="Output 5 2 2 2 2 3" xfId="4969"/>
    <cellStyle name="Output 5 2 2 2 2 4" xfId="5736"/>
    <cellStyle name="Output 5 2 2 2 2 5" xfId="7518"/>
    <cellStyle name="Output 5 2 2 2 3" xfId="2932"/>
    <cellStyle name="Output 5 2 2 2 3 2" xfId="3772"/>
    <cellStyle name="Output 5 2 2 2 3 2 2" xfId="6593"/>
    <cellStyle name="Output 5 2 2 2 3 2 3" xfId="7070"/>
    <cellStyle name="Output 5 2 2 2 3 2 4" xfId="8210"/>
    <cellStyle name="Output 5 2 2 2 3 3" xfId="5133"/>
    <cellStyle name="Output 5 2 2 2 3 4" xfId="5342"/>
    <cellStyle name="Output 5 2 2 2 3 5" xfId="7588"/>
    <cellStyle name="Output 5 2 2 2 4" xfId="3029"/>
    <cellStyle name="Output 5 2 2 2 4 2" xfId="3869"/>
    <cellStyle name="Output 5 2 2 2 4 2 2" xfId="6544"/>
    <cellStyle name="Output 5 2 2 2 4 2 3" xfId="7049"/>
    <cellStyle name="Output 5 2 2 2 4 2 4" xfId="8189"/>
    <cellStyle name="Output 5 2 2 2 4 3" xfId="5650"/>
    <cellStyle name="Output 5 2 2 2 4 4" xfId="6680"/>
    <cellStyle name="Output 5 2 2 2 4 5" xfId="7820"/>
    <cellStyle name="Output 5 2 2 2 5" xfId="3123"/>
    <cellStyle name="Output 5 2 2 2 5 2" xfId="3963"/>
    <cellStyle name="Output 5 2 2 2 5 2 2" xfId="4116"/>
    <cellStyle name="Output 5 2 2 2 5 2 3" xfId="4898"/>
    <cellStyle name="Output 5 2 2 2 5 2 4" xfId="7122"/>
    <cellStyle name="Output 5 2 2 2 5 3" xfId="4890"/>
    <cellStyle name="Output 5 2 2 2 5 4" xfId="4904"/>
    <cellStyle name="Output 5 2 2 2 5 5" xfId="7485"/>
    <cellStyle name="Output 5 2 2 2 6" xfId="5823"/>
    <cellStyle name="Output 5 2 2 2 7" xfId="6758"/>
    <cellStyle name="Output 5 2 2 2 8" xfId="7898"/>
    <cellStyle name="Output 5 2 2 3" xfId="1420"/>
    <cellStyle name="Output 5 2 2 3 2" xfId="2629"/>
    <cellStyle name="Output 5 2 2 3 2 2" xfId="3481"/>
    <cellStyle name="Output 5 2 2 3 2 2 2" xfId="4880"/>
    <cellStyle name="Output 5 2 2 3 2 2 3" xfId="4443"/>
    <cellStyle name="Output 5 2 2 3 2 2 4" xfId="7478"/>
    <cellStyle name="Output 5 2 2 3 2 3" xfId="6187"/>
    <cellStyle name="Output 5 2 2 3 2 4" xfId="6900"/>
    <cellStyle name="Output 5 2 2 3 2 5" xfId="8040"/>
    <cellStyle name="Output 5 2 2 3 3" xfId="3006"/>
    <cellStyle name="Output 5 2 2 3 3 2" xfId="3846"/>
    <cellStyle name="Output 5 2 2 3 3 2 2" xfId="5980"/>
    <cellStyle name="Output 5 2 2 3 3 2 3" xfId="6817"/>
    <cellStyle name="Output 5 2 2 3 3 2 4" xfId="7957"/>
    <cellStyle name="Output 5 2 2 3 3 3" xfId="4845"/>
    <cellStyle name="Output 5 2 2 3 3 4" xfId="6012"/>
    <cellStyle name="Output 5 2 2 3 3 5" xfId="7461"/>
    <cellStyle name="Output 5 2 2 3 4" xfId="3100"/>
    <cellStyle name="Output 5 2 2 3 4 2" xfId="3940"/>
    <cellStyle name="Output 5 2 2 3 4 2 2" xfId="4139"/>
    <cellStyle name="Output 5 2 2 3 4 2 3" xfId="6225"/>
    <cellStyle name="Output 5 2 2 3 4 2 4" xfId="7137"/>
    <cellStyle name="Output 5 2 2 3 4 3" xfId="4767"/>
    <cellStyle name="Output 5 2 2 3 4 4" xfId="4296"/>
    <cellStyle name="Output 5 2 2 3 4 5" xfId="7425"/>
    <cellStyle name="Output 5 2 2 3 5" xfId="3174"/>
    <cellStyle name="Output 5 2 2 3 5 2" xfId="4014"/>
    <cellStyle name="Output 5 2 2 3 5 2 2" xfId="4065"/>
    <cellStyle name="Output 5 2 2 3 5 2 3" xfId="5020"/>
    <cellStyle name="Output 5 2 2 3 5 2 4" xfId="7095"/>
    <cellStyle name="Output 5 2 2 3 5 3" xfId="4216"/>
    <cellStyle name="Output 5 2 2 3 5 4" xfId="4362"/>
    <cellStyle name="Output 5 2 2 3 5 5" xfId="7185"/>
    <cellStyle name="Output 5 2 2 3 6" xfId="5222"/>
    <cellStyle name="Output 5 2 2 3 7" xfId="5972"/>
    <cellStyle name="Output 5 2 2 3 8" xfId="7635"/>
    <cellStyle name="Output 5 2 2 4" xfId="1944"/>
    <cellStyle name="Output 5 2 2 4 2" xfId="3341"/>
    <cellStyle name="Output 5 2 2 4 2 2" xfId="5236"/>
    <cellStyle name="Output 5 2 2 4 2 3" xfId="4407"/>
    <cellStyle name="Output 5 2 2 4 2 4" xfId="7641"/>
    <cellStyle name="Output 5 2 2 4 3" xfId="5378"/>
    <cellStyle name="Output 5 2 2 4 4" xfId="5946"/>
    <cellStyle name="Output 5 2 2 4 5" xfId="7706"/>
    <cellStyle name="Output 5 2 2 5" xfId="2766"/>
    <cellStyle name="Output 5 2 2 5 2" xfId="3606"/>
    <cellStyle name="Output 5 2 2 5 2 2" xfId="5901"/>
    <cellStyle name="Output 5 2 2 5 2 3" xfId="6789"/>
    <cellStyle name="Output 5 2 2 5 2 4" xfId="7929"/>
    <cellStyle name="Output 5 2 2 5 3" xfId="6396"/>
    <cellStyle name="Output 5 2 2 5 4" xfId="6988"/>
    <cellStyle name="Output 5 2 2 5 5" xfId="8128"/>
    <cellStyle name="Output 5 2 2 6" xfId="1482"/>
    <cellStyle name="Output 5 2 2 6 2" xfId="3233"/>
    <cellStyle name="Output 5 2 2 6 2 2" xfId="5712"/>
    <cellStyle name="Output 5 2 2 6 2 3" xfId="6708"/>
    <cellStyle name="Output 5 2 2 6 2 4" xfId="7848"/>
    <cellStyle name="Output 5 2 2 6 3" xfId="4867"/>
    <cellStyle name="Output 5 2 2 6 4" xfId="5475"/>
    <cellStyle name="Output 5 2 2 6 5" xfId="7471"/>
    <cellStyle name="Output 5 2 2 7" xfId="3040"/>
    <cellStyle name="Output 5 2 2 7 2" xfId="3880"/>
    <cellStyle name="Output 5 2 2 7 2 2" xfId="6449"/>
    <cellStyle name="Output 5 2 2 7 2 3" xfId="7009"/>
    <cellStyle name="Output 5 2 2 7 2 4" xfId="8149"/>
    <cellStyle name="Output 5 2 2 7 3" xfId="4360"/>
    <cellStyle name="Output 5 2 2 7 4" xfId="4522"/>
    <cellStyle name="Output 5 2 2 7 5" xfId="7242"/>
    <cellStyle name="Output 5 2 2 8" xfId="5333"/>
    <cellStyle name="Output 5 2 2 9" xfId="5701"/>
    <cellStyle name="Output 5 2 3" xfId="1002"/>
    <cellStyle name="Output 5 2 3 2" xfId="2211"/>
    <cellStyle name="Output 5 2 3 2 2" xfId="3381"/>
    <cellStyle name="Output 5 2 3 2 2 2" xfId="5669"/>
    <cellStyle name="Output 5 2 3 2 2 3" xfId="6691"/>
    <cellStyle name="Output 5 2 3 2 2 4" xfId="7831"/>
    <cellStyle name="Output 5 2 3 2 3" xfId="5286"/>
    <cellStyle name="Output 5 2 3 2 4" xfId="5897"/>
    <cellStyle name="Output 5 2 3 2 5" xfId="7664"/>
    <cellStyle name="Output 5 2 3 3" xfId="2853"/>
    <cellStyle name="Output 5 2 3 3 2" xfId="3693"/>
    <cellStyle name="Output 5 2 3 3 2 2" xfId="5749"/>
    <cellStyle name="Output 5 2 3 3 2 3" xfId="6725"/>
    <cellStyle name="Output 5 2 3 3 2 4" xfId="7865"/>
    <cellStyle name="Output 5 2 3 3 3" xfId="4606"/>
    <cellStyle name="Output 5 2 3 3 4" xfId="5683"/>
    <cellStyle name="Output 5 2 3 3 5" xfId="7346"/>
    <cellStyle name="Output 5 2 3 4" xfId="2695"/>
    <cellStyle name="Output 5 2 3 4 2" xfId="3535"/>
    <cellStyle name="Output 5 2 3 4 2 2" xfId="6269"/>
    <cellStyle name="Output 5 2 3 4 2 3" xfId="6932"/>
    <cellStyle name="Output 5 2 3 4 2 4" xfId="8072"/>
    <cellStyle name="Output 5 2 3 4 3" xfId="6510"/>
    <cellStyle name="Output 5 2 3 4 4" xfId="7033"/>
    <cellStyle name="Output 5 2 3 4 5" xfId="8173"/>
    <cellStyle name="Output 5 2 3 5" xfId="2710"/>
    <cellStyle name="Output 5 2 3 5 2" xfId="3550"/>
    <cellStyle name="Output 5 2 3 5 2 2" xfId="6410"/>
    <cellStyle name="Output 5 2 3 5 2 3" xfId="6996"/>
    <cellStyle name="Output 5 2 3 5 2 4" xfId="8136"/>
    <cellStyle name="Output 5 2 3 5 3" xfId="5933"/>
    <cellStyle name="Output 5 2 3 5 4" xfId="6802"/>
    <cellStyle name="Output 5 2 3 5 5" xfId="7942"/>
    <cellStyle name="Output 5 2 3 6" xfId="6534"/>
    <cellStyle name="Output 5 2 3 7" xfId="7045"/>
    <cellStyle name="Output 5 2 3 8" xfId="8185"/>
    <cellStyle name="Output 5 2 4" xfId="1380"/>
    <cellStyle name="Output 5 2 4 2" xfId="2589"/>
    <cellStyle name="Output 5 2 4 2 2" xfId="3441"/>
    <cellStyle name="Output 5 2 4 2 2 2" xfId="5148"/>
    <cellStyle name="Output 5 2 4 2 2 3" xfId="6171"/>
    <cellStyle name="Output 5 2 4 2 2 4" xfId="7595"/>
    <cellStyle name="Output 5 2 4 2 3" xfId="6590"/>
    <cellStyle name="Output 5 2 4 2 4" xfId="7067"/>
    <cellStyle name="Output 5 2 4 2 5" xfId="8207"/>
    <cellStyle name="Output 5 2 4 3" xfId="2966"/>
    <cellStyle name="Output 5 2 4 3 2" xfId="3806"/>
    <cellStyle name="Output 5 2 4 3 2 2" xfId="6115"/>
    <cellStyle name="Output 5 2 4 3 2 3" xfId="6875"/>
    <cellStyle name="Output 5 2 4 3 2 4" xfId="8015"/>
    <cellStyle name="Output 5 2 4 3 3" xfId="5281"/>
    <cellStyle name="Output 5 2 4 3 4" xfId="6317"/>
    <cellStyle name="Output 5 2 4 3 5" xfId="7663"/>
    <cellStyle name="Output 5 2 4 4" xfId="3060"/>
    <cellStyle name="Output 5 2 4 4 2" xfId="3900"/>
    <cellStyle name="Output 5 2 4 4 2 2" xfId="4179"/>
    <cellStyle name="Output 5 2 4 4 2 3" xfId="4906"/>
    <cellStyle name="Output 5 2 4 4 2 4" xfId="7161"/>
    <cellStyle name="Output 5 2 4 4 3" xfId="5279"/>
    <cellStyle name="Output 5 2 4 4 4" xfId="5603"/>
    <cellStyle name="Output 5 2 4 4 5" xfId="7661"/>
    <cellStyle name="Output 5 2 4 5" xfId="3142"/>
    <cellStyle name="Output 5 2 4 5 2" xfId="3982"/>
    <cellStyle name="Output 5 2 4 5 2 2" xfId="4097"/>
    <cellStyle name="Output 5 2 4 5 2 3" xfId="6125"/>
    <cellStyle name="Output 5 2 4 5 2 4" xfId="7111"/>
    <cellStyle name="Output 5 2 4 5 3" xfId="4217"/>
    <cellStyle name="Output 5 2 4 5 4" xfId="5953"/>
    <cellStyle name="Output 5 2 4 5 5" xfId="7186"/>
    <cellStyle name="Output 5 2 4 6" xfId="4861"/>
    <cellStyle name="Output 5 2 4 7" xfId="6586"/>
    <cellStyle name="Output 5 2 4 8" xfId="7468"/>
    <cellStyle name="Output 5 2 5" xfId="1679"/>
    <cellStyle name="Output 5 2 5 2" xfId="3301"/>
    <cellStyle name="Output 5 2 5 2 2" xfId="4332"/>
    <cellStyle name="Output 5 2 5 2 3" xfId="6295"/>
    <cellStyle name="Output 5 2 5 2 4" xfId="7234"/>
    <cellStyle name="Output 5 2 5 3" xfId="4858"/>
    <cellStyle name="Output 5 2 5 4" xfId="6404"/>
    <cellStyle name="Output 5 2 5 5" xfId="7466"/>
    <cellStyle name="Output 5 2 6" xfId="2684"/>
    <cellStyle name="Output 5 2 6 2" xfId="3524"/>
    <cellStyle name="Output 5 2 6 2 2" xfId="5819"/>
    <cellStyle name="Output 5 2 6 2 3" xfId="6756"/>
    <cellStyle name="Output 5 2 6 2 4" xfId="7896"/>
    <cellStyle name="Output 5 2 6 3" xfId="6597"/>
    <cellStyle name="Output 5 2 6 4" xfId="7074"/>
    <cellStyle name="Output 5 2 6 5" xfId="8214"/>
    <cellStyle name="Output 5 2 7" xfId="2873"/>
    <cellStyle name="Output 5 2 7 2" xfId="3713"/>
    <cellStyle name="Output 5 2 7 2 2" xfId="6460"/>
    <cellStyle name="Output 5 2 7 2 3" xfId="7012"/>
    <cellStyle name="Output 5 2 7 2 4" xfId="8152"/>
    <cellStyle name="Output 5 2 7 3" xfId="4388"/>
    <cellStyle name="Output 5 2 7 4" xfId="6561"/>
    <cellStyle name="Output 5 2 7 5" xfId="7255"/>
    <cellStyle name="Output 5 2 8" xfId="3037"/>
    <cellStyle name="Output 5 2 8 2" xfId="3877"/>
    <cellStyle name="Output 5 2 8 2 2" xfId="6070"/>
    <cellStyle name="Output 5 2 8 2 3" xfId="6856"/>
    <cellStyle name="Output 5 2 8 2 4" xfId="7996"/>
    <cellStyle name="Output 5 2 8 3" xfId="4951"/>
    <cellStyle name="Output 5 2 8 4" xfId="5470"/>
    <cellStyle name="Output 5 2 8 5" xfId="7507"/>
    <cellStyle name="Output 5 2 9" xfId="5351"/>
    <cellStyle name="Output 5 3" xfId="634"/>
    <cellStyle name="Output 5 3 10" xfId="7976"/>
    <cellStyle name="Output 5 3 2" xfId="1166"/>
    <cellStyle name="Output 5 3 2 2" xfId="2375"/>
    <cellStyle name="Output 5 3 2 2 2" xfId="3406"/>
    <cellStyle name="Output 5 3 2 2 2 2" xfId="5580"/>
    <cellStyle name="Output 5 3 2 2 2 3" xfId="6657"/>
    <cellStyle name="Output 5 3 2 2 2 4" xfId="7797"/>
    <cellStyle name="Output 5 3 2 2 3" xfId="4712"/>
    <cellStyle name="Output 5 3 2 2 4" xfId="4776"/>
    <cellStyle name="Output 5 3 2 2 5" xfId="7395"/>
    <cellStyle name="Output 5 3 2 3" xfId="2903"/>
    <cellStyle name="Output 5 3 2 3 2" xfId="3743"/>
    <cellStyle name="Output 5 3 2 3 2 2" xfId="5811"/>
    <cellStyle name="Output 5 3 2 3 2 3" xfId="6754"/>
    <cellStyle name="Output 5 3 2 3 2 4" xfId="7894"/>
    <cellStyle name="Output 5 3 2 3 3" xfId="5139"/>
    <cellStyle name="Output 5 3 2 3 4" xfId="5976"/>
    <cellStyle name="Output 5 3 2 3 5" xfId="7591"/>
    <cellStyle name="Output 5 3 2 4" xfId="1442"/>
    <cellStyle name="Output 5 3 2 4 2" xfId="3196"/>
    <cellStyle name="Output 5 3 2 4 2 2" xfId="4509"/>
    <cellStyle name="Output 5 3 2 4 2 3" xfId="5135"/>
    <cellStyle name="Output 5 3 2 4 2 4" xfId="7306"/>
    <cellStyle name="Output 5 3 2 4 3" xfId="4622"/>
    <cellStyle name="Output 5 3 2 4 4" xfId="6247"/>
    <cellStyle name="Output 5 3 2 4 5" xfId="7353"/>
    <cellStyle name="Output 5 3 2 5" xfId="2737"/>
    <cellStyle name="Output 5 3 2 5 2" xfId="3577"/>
    <cellStyle name="Output 5 3 2 5 2 2" xfId="5027"/>
    <cellStyle name="Output 5 3 2 5 2 3" xfId="5021"/>
    <cellStyle name="Output 5 3 2 5 2 4" xfId="7538"/>
    <cellStyle name="Output 5 3 2 5 3" xfId="6147"/>
    <cellStyle name="Output 5 3 2 5 4" xfId="6885"/>
    <cellStyle name="Output 5 3 2 5 5" xfId="8025"/>
    <cellStyle name="Output 5 3 2 6" xfId="4549"/>
    <cellStyle name="Output 5 3 2 7" xfId="4297"/>
    <cellStyle name="Output 5 3 2 8" xfId="7323"/>
    <cellStyle name="Output 5 3 3" xfId="1405"/>
    <cellStyle name="Output 5 3 3 2" xfId="2614"/>
    <cellStyle name="Output 5 3 3 2 2" xfId="3466"/>
    <cellStyle name="Output 5 3 3 2 2 2" xfId="4206"/>
    <cellStyle name="Output 5 3 3 2 2 3" xfId="6444"/>
    <cellStyle name="Output 5 3 3 2 2 4" xfId="7177"/>
    <cellStyle name="Output 5 3 3 2 3" xfId="6161"/>
    <cellStyle name="Output 5 3 3 2 4" xfId="6888"/>
    <cellStyle name="Output 5 3 3 2 5" xfId="8028"/>
    <cellStyle name="Output 5 3 3 3" xfId="2991"/>
    <cellStyle name="Output 5 3 3 3 2" xfId="3831"/>
    <cellStyle name="Output 5 3 3 3 2 2" xfId="4797"/>
    <cellStyle name="Output 5 3 3 3 2 3" xfId="6239"/>
    <cellStyle name="Output 5 3 3 3 2 4" xfId="7440"/>
    <cellStyle name="Output 5 3 3 3 3" xfId="4814"/>
    <cellStyle name="Output 5 3 3 3 4" xfId="4429"/>
    <cellStyle name="Output 5 3 3 3 5" xfId="7448"/>
    <cellStyle name="Output 5 3 3 4" xfId="3085"/>
    <cellStyle name="Output 5 3 3 4 2" xfId="3925"/>
    <cellStyle name="Output 5 3 3 4 2 2" xfId="4154"/>
    <cellStyle name="Output 5 3 3 4 2 3" xfId="5253"/>
    <cellStyle name="Output 5 3 3 4 2 4" xfId="7147"/>
    <cellStyle name="Output 5 3 3 4 3" xfId="4736"/>
    <cellStyle name="Output 5 3 3 4 4" xfId="4701"/>
    <cellStyle name="Output 5 3 3 4 5" xfId="7411"/>
    <cellStyle name="Output 5 3 3 5" xfId="3161"/>
    <cellStyle name="Output 5 3 3 5 2" xfId="4001"/>
    <cellStyle name="Output 5 3 3 5 2 2" xfId="4078"/>
    <cellStyle name="Output 5 3 3 5 2 3" xfId="5835"/>
    <cellStyle name="Output 5 3 3 5 2 4" xfId="7103"/>
    <cellStyle name="Output 5 3 3 5 3" xfId="5276"/>
    <cellStyle name="Output 5 3 3 5 4" xfId="4306"/>
    <cellStyle name="Output 5 3 3 5 5" xfId="7660"/>
    <cellStyle name="Output 5 3 3 6" xfId="4794"/>
    <cellStyle name="Output 5 3 3 7" xfId="5848"/>
    <cellStyle name="Output 5 3 3 8" xfId="7437"/>
    <cellStyle name="Output 5 3 4" xfId="1843"/>
    <cellStyle name="Output 5 3 4 2" xfId="3326"/>
    <cellStyle name="Output 5 3 4 2 2" xfId="4500"/>
    <cellStyle name="Output 5 3 4 2 3" xfId="6539"/>
    <cellStyle name="Output 5 3 4 2 4" xfId="7300"/>
    <cellStyle name="Output 5 3 4 3" xfId="4854"/>
    <cellStyle name="Output 5 3 4 4" xfId="5613"/>
    <cellStyle name="Output 5 3 4 5" xfId="7464"/>
    <cellStyle name="Output 5 3 5" xfId="2736"/>
    <cellStyle name="Output 5 3 5 2" xfId="3576"/>
    <cellStyle name="Output 5 3 5 2 2" xfId="6133"/>
    <cellStyle name="Output 5 3 5 2 3" xfId="6878"/>
    <cellStyle name="Output 5 3 5 2 4" xfId="8018"/>
    <cellStyle name="Output 5 3 5 3" xfId="5944"/>
    <cellStyle name="Output 5 3 5 4" xfId="6805"/>
    <cellStyle name="Output 5 3 5 5" xfId="7945"/>
    <cellStyle name="Output 5 3 6" xfId="1586"/>
    <cellStyle name="Output 5 3 6 2" xfId="3289"/>
    <cellStyle name="Output 5 3 6 2 2" xfId="5272"/>
    <cellStyle name="Output 5 3 6 2 3" xfId="4480"/>
    <cellStyle name="Output 5 3 6 2 4" xfId="7657"/>
    <cellStyle name="Output 5 3 6 3" xfId="5385"/>
    <cellStyle name="Output 5 3 6 4" xfId="6051"/>
    <cellStyle name="Output 5 3 6 5" xfId="7709"/>
    <cellStyle name="Output 5 3 7" xfId="2678"/>
    <cellStyle name="Output 5 3 7 2" xfId="3518"/>
    <cellStyle name="Output 5 3 7 2 2" xfId="6209"/>
    <cellStyle name="Output 5 3 7 2 3" xfId="6910"/>
    <cellStyle name="Output 5 3 7 2 4" xfId="8050"/>
    <cellStyle name="Output 5 3 7 3" xfId="6453"/>
    <cellStyle name="Output 5 3 7 4" xfId="7010"/>
    <cellStyle name="Output 5 3 7 5" xfId="8150"/>
    <cellStyle name="Output 5 3 8" xfId="6022"/>
    <cellStyle name="Output 5 3 9" xfId="6836"/>
    <cellStyle name="Output 5 4" xfId="901"/>
    <cellStyle name="Output 5 4 2" xfId="2110"/>
    <cellStyle name="Output 5 4 2 2" xfId="3366"/>
    <cellStyle name="Output 5 4 2 2 2" xfId="4594"/>
    <cellStyle name="Output 5 4 2 2 3" xfId="4483"/>
    <cellStyle name="Output 5 4 2 2 4" xfId="7337"/>
    <cellStyle name="Output 5 4 2 3" xfId="4430"/>
    <cellStyle name="Output 5 4 2 4" xfId="4319"/>
    <cellStyle name="Output 5 4 2 5" xfId="7273"/>
    <cellStyle name="Output 5 4 3" xfId="2821"/>
    <cellStyle name="Output 5 4 3 2" xfId="3661"/>
    <cellStyle name="Output 5 4 3 2 2" xfId="5845"/>
    <cellStyle name="Output 5 4 3 2 3" xfId="6766"/>
    <cellStyle name="Output 5 4 3 2 4" xfId="7906"/>
    <cellStyle name="Output 5 4 3 3" xfId="4246"/>
    <cellStyle name="Output 5 4 3 4" xfId="4852"/>
    <cellStyle name="Output 5 4 3 5" xfId="7201"/>
    <cellStyle name="Output 5 4 4" xfId="2745"/>
    <cellStyle name="Output 5 4 4 2" xfId="3585"/>
    <cellStyle name="Output 5 4 4 2 2" xfId="6055"/>
    <cellStyle name="Output 5 4 4 2 3" xfId="6849"/>
    <cellStyle name="Output 5 4 4 2 4" xfId="7989"/>
    <cellStyle name="Output 5 4 4 3" xfId="6465"/>
    <cellStyle name="Output 5 4 4 4" xfId="7014"/>
    <cellStyle name="Output 5 4 4 5" xfId="8154"/>
    <cellStyle name="Output 5 4 5" xfId="2768"/>
    <cellStyle name="Output 5 4 5 2" xfId="3608"/>
    <cellStyle name="Output 5 4 5 2 2" xfId="5842"/>
    <cellStyle name="Output 5 4 5 2 3" xfId="6764"/>
    <cellStyle name="Output 5 4 5 2 4" xfId="7904"/>
    <cellStyle name="Output 5 4 5 3" xfId="6218"/>
    <cellStyle name="Output 5 4 5 4" xfId="6914"/>
    <cellStyle name="Output 5 4 5 5" xfId="8054"/>
    <cellStyle name="Output 5 4 6" xfId="6082"/>
    <cellStyle name="Output 5 4 7" xfId="6860"/>
    <cellStyle name="Output 5 4 8" xfId="8000"/>
    <cellStyle name="Output 5 5" xfId="2779"/>
    <cellStyle name="Output 5 5 2" xfId="3619"/>
    <cellStyle name="Output 5 5 2 2" xfId="5867"/>
    <cellStyle name="Output 5 5 2 3" xfId="6774"/>
    <cellStyle name="Output 5 5 2 4" xfId="7914"/>
    <cellStyle name="Output 5 5 3" xfId="6591"/>
    <cellStyle name="Output 5 5 4" xfId="7068"/>
    <cellStyle name="Output 5 5 5" xfId="8208"/>
    <cellStyle name="Output 5 6" xfId="1526"/>
    <cellStyle name="Output 5 6 2" xfId="3260"/>
    <cellStyle name="Output 5 6 2 2" xfId="4507"/>
    <cellStyle name="Output 5 6 2 3" xfId="6361"/>
    <cellStyle name="Output 5 6 2 4" xfId="7305"/>
    <cellStyle name="Output 5 6 3" xfId="4310"/>
    <cellStyle name="Output 5 6 4" xfId="4531"/>
    <cellStyle name="Output 5 6 5" xfId="7224"/>
    <cellStyle name="Output 5 7" xfId="4967"/>
    <cellStyle name="Output 5 8" xfId="6155"/>
    <cellStyle name="Output 5 9" xfId="7517"/>
    <cellStyle name="Percent" xfId="2" builtinId="5"/>
    <cellStyle name="Percent 10" xfId="355"/>
    <cellStyle name="Percent 10 2" xfId="424"/>
    <cellStyle name="Percent 10 2 2" xfId="554"/>
    <cellStyle name="Percent 10 2 2 2" xfId="819"/>
    <cellStyle name="Percent 10 2 2 2 2" xfId="1351"/>
    <cellStyle name="Percent 10 2 2 2 2 2" xfId="2560"/>
    <cellStyle name="Percent 10 2 2 2 2 2 2" xfId="10023"/>
    <cellStyle name="Percent 10 2 2 2 2 3" xfId="9109"/>
    <cellStyle name="Percent 10 2 2 2 3" xfId="2028"/>
    <cellStyle name="Percent 10 2 2 2 3 2" xfId="9571"/>
    <cellStyle name="Percent 10 2 2 2 4" xfId="8657"/>
    <cellStyle name="Percent 10 2 2 3" xfId="1086"/>
    <cellStyle name="Percent 10 2 2 3 2" xfId="2295"/>
    <cellStyle name="Percent 10 2 2 3 2 2" xfId="9798"/>
    <cellStyle name="Percent 10 2 2 3 3" xfId="8884"/>
    <cellStyle name="Percent 10 2 2 4" xfId="1763"/>
    <cellStyle name="Percent 10 2 2 4 2" xfId="9346"/>
    <cellStyle name="Percent 10 2 2 5" xfId="8432"/>
    <cellStyle name="Percent 10 2 3" xfId="690"/>
    <cellStyle name="Percent 10 2 3 2" xfId="1222"/>
    <cellStyle name="Percent 10 2 3 2 2" xfId="2431"/>
    <cellStyle name="Percent 10 2 3 2 2 2" xfId="9911"/>
    <cellStyle name="Percent 10 2 3 2 3" xfId="8997"/>
    <cellStyle name="Percent 10 2 3 3" xfId="1899"/>
    <cellStyle name="Percent 10 2 3 3 2" xfId="9459"/>
    <cellStyle name="Percent 10 2 3 4" xfId="8545"/>
    <cellStyle name="Percent 10 2 4" xfId="957"/>
    <cellStyle name="Percent 10 2 4 2" xfId="2166"/>
    <cellStyle name="Percent 10 2 4 2 2" xfId="9686"/>
    <cellStyle name="Percent 10 2 4 3" xfId="8772"/>
    <cellStyle name="Percent 10 2 5" xfId="1633"/>
    <cellStyle name="Percent 10 2 5 2" xfId="9234"/>
    <cellStyle name="Percent 10 2 6" xfId="8320"/>
    <cellStyle name="Percent 10 3" xfId="503"/>
    <cellStyle name="Percent 10 3 2" xfId="768"/>
    <cellStyle name="Percent 10 3 2 2" xfId="1300"/>
    <cellStyle name="Percent 10 3 2 2 2" xfId="2509"/>
    <cellStyle name="Percent 10 3 2 2 2 2" xfId="9972"/>
    <cellStyle name="Percent 10 3 2 2 3" xfId="9058"/>
    <cellStyle name="Percent 10 3 2 3" xfId="1977"/>
    <cellStyle name="Percent 10 3 2 3 2" xfId="9520"/>
    <cellStyle name="Percent 10 3 2 4" xfId="8606"/>
    <cellStyle name="Percent 10 3 3" xfId="1035"/>
    <cellStyle name="Percent 10 3 3 2" xfId="2244"/>
    <cellStyle name="Percent 10 3 3 2 2" xfId="9747"/>
    <cellStyle name="Percent 10 3 3 3" xfId="8833"/>
    <cellStyle name="Percent 10 3 4" xfId="1712"/>
    <cellStyle name="Percent 10 3 4 2" xfId="9295"/>
    <cellStyle name="Percent 10 3 5" xfId="8381"/>
    <cellStyle name="Percent 10 4" xfId="635"/>
    <cellStyle name="Percent 10 4 2" xfId="1167"/>
    <cellStyle name="Percent 10 4 2 2" xfId="2376"/>
    <cellStyle name="Percent 10 4 2 2 2" xfId="9860"/>
    <cellStyle name="Percent 10 4 2 3" xfId="8946"/>
    <cellStyle name="Percent 10 4 3" xfId="1844"/>
    <cellStyle name="Percent 10 4 3 2" xfId="9408"/>
    <cellStyle name="Percent 10 4 4" xfId="8494"/>
    <cellStyle name="Percent 10 5" xfId="902"/>
    <cellStyle name="Percent 10 5 2" xfId="2111"/>
    <cellStyle name="Percent 10 5 2 2" xfId="9635"/>
    <cellStyle name="Percent 10 5 3" xfId="8721"/>
    <cellStyle name="Percent 10 6" xfId="1573"/>
    <cellStyle name="Percent 10 6 2" xfId="9183"/>
    <cellStyle name="Percent 10 7" xfId="8269"/>
    <cellStyle name="Percent 11" xfId="356"/>
    <cellStyle name="Percent 12" xfId="357"/>
    <cellStyle name="Percent 12 2" xfId="425"/>
    <cellStyle name="Percent 12 2 2" xfId="555"/>
    <cellStyle name="Percent 12 2 2 2" xfId="820"/>
    <cellStyle name="Percent 12 2 2 2 2" xfId="1352"/>
    <cellStyle name="Percent 12 2 2 2 2 2" xfId="2561"/>
    <cellStyle name="Percent 12 2 2 2 2 2 2" xfId="10024"/>
    <cellStyle name="Percent 12 2 2 2 2 3" xfId="9110"/>
    <cellStyle name="Percent 12 2 2 2 3" xfId="2029"/>
    <cellStyle name="Percent 12 2 2 2 3 2" xfId="9572"/>
    <cellStyle name="Percent 12 2 2 2 4" xfId="8658"/>
    <cellStyle name="Percent 12 2 2 3" xfId="1087"/>
    <cellStyle name="Percent 12 2 2 3 2" xfId="2296"/>
    <cellStyle name="Percent 12 2 2 3 2 2" xfId="9799"/>
    <cellStyle name="Percent 12 2 2 3 3" xfId="8885"/>
    <cellStyle name="Percent 12 2 2 4" xfId="1764"/>
    <cellStyle name="Percent 12 2 2 4 2" xfId="9347"/>
    <cellStyle name="Percent 12 2 2 5" xfId="8433"/>
    <cellStyle name="Percent 12 2 3" xfId="691"/>
    <cellStyle name="Percent 12 2 3 2" xfId="1223"/>
    <cellStyle name="Percent 12 2 3 2 2" xfId="2432"/>
    <cellStyle name="Percent 12 2 3 2 2 2" xfId="9912"/>
    <cellStyle name="Percent 12 2 3 2 3" xfId="8998"/>
    <cellStyle name="Percent 12 2 3 3" xfId="1900"/>
    <cellStyle name="Percent 12 2 3 3 2" xfId="9460"/>
    <cellStyle name="Percent 12 2 3 4" xfId="8546"/>
    <cellStyle name="Percent 12 2 4" xfId="958"/>
    <cellStyle name="Percent 12 2 4 2" xfId="2167"/>
    <cellStyle name="Percent 12 2 4 2 2" xfId="9687"/>
    <cellStyle name="Percent 12 2 4 3" xfId="8773"/>
    <cellStyle name="Percent 12 2 5" xfId="1634"/>
    <cellStyle name="Percent 12 2 5 2" xfId="9235"/>
    <cellStyle name="Percent 12 2 6" xfId="8321"/>
    <cellStyle name="Percent 12 3" xfId="504"/>
    <cellStyle name="Percent 12 3 2" xfId="769"/>
    <cellStyle name="Percent 12 3 2 2" xfId="1301"/>
    <cellStyle name="Percent 12 3 2 2 2" xfId="2510"/>
    <cellStyle name="Percent 12 3 2 2 2 2" xfId="9973"/>
    <cellStyle name="Percent 12 3 2 2 3" xfId="9059"/>
    <cellStyle name="Percent 12 3 2 3" xfId="1978"/>
    <cellStyle name="Percent 12 3 2 3 2" xfId="9521"/>
    <cellStyle name="Percent 12 3 2 4" xfId="8607"/>
    <cellStyle name="Percent 12 3 3" xfId="1036"/>
    <cellStyle name="Percent 12 3 3 2" xfId="2245"/>
    <cellStyle name="Percent 12 3 3 2 2" xfId="9748"/>
    <cellStyle name="Percent 12 3 3 3" xfId="8834"/>
    <cellStyle name="Percent 12 3 4" xfId="1713"/>
    <cellStyle name="Percent 12 3 4 2" xfId="9296"/>
    <cellStyle name="Percent 12 3 5" xfId="8382"/>
    <cellStyle name="Percent 12 4" xfId="636"/>
    <cellStyle name="Percent 12 4 2" xfId="1168"/>
    <cellStyle name="Percent 12 4 2 2" xfId="2377"/>
    <cellStyle name="Percent 12 4 2 2 2" xfId="9861"/>
    <cellStyle name="Percent 12 4 2 3" xfId="8947"/>
    <cellStyle name="Percent 12 4 3" xfId="1845"/>
    <cellStyle name="Percent 12 4 3 2" xfId="9409"/>
    <cellStyle name="Percent 12 4 4" xfId="8495"/>
    <cellStyle name="Percent 12 5" xfId="903"/>
    <cellStyle name="Percent 12 5 2" xfId="2112"/>
    <cellStyle name="Percent 12 5 2 2" xfId="9636"/>
    <cellStyle name="Percent 12 5 3" xfId="8722"/>
    <cellStyle name="Percent 12 6" xfId="1574"/>
    <cellStyle name="Percent 12 6 2" xfId="9184"/>
    <cellStyle name="Percent 12 7" xfId="8270"/>
    <cellStyle name="Percent 13" xfId="358"/>
    <cellStyle name="Percent 14" xfId="1439"/>
    <cellStyle name="Percent 14 2" xfId="2649"/>
    <cellStyle name="Percent 14 2 2" xfId="10048"/>
    <cellStyle name="Percent 14 3" xfId="9134"/>
    <cellStyle name="Percent 15" xfId="15"/>
    <cellStyle name="Percent 16" xfId="12"/>
    <cellStyle name="Percent 16 2" xfId="8220"/>
    <cellStyle name="Percent 2" xfId="9"/>
    <cellStyle name="Percent 3" xfId="359"/>
    <cellStyle name="Percent 4" xfId="360"/>
    <cellStyle name="Percent 5" xfId="361"/>
    <cellStyle name="Percent 6" xfId="362"/>
    <cellStyle name="Percent 7" xfId="363"/>
    <cellStyle name="Percent 7 2" xfId="426"/>
    <cellStyle name="Percent 7 2 2" xfId="556"/>
    <cellStyle name="Percent 7 2 2 2" xfId="821"/>
    <cellStyle name="Percent 7 2 2 2 2" xfId="1353"/>
    <cellStyle name="Percent 7 2 2 2 2 2" xfId="2562"/>
    <cellStyle name="Percent 7 2 2 2 2 2 2" xfId="10025"/>
    <cellStyle name="Percent 7 2 2 2 2 3" xfId="9111"/>
    <cellStyle name="Percent 7 2 2 2 3" xfId="2030"/>
    <cellStyle name="Percent 7 2 2 2 3 2" xfId="9573"/>
    <cellStyle name="Percent 7 2 2 2 4" xfId="8659"/>
    <cellStyle name="Percent 7 2 2 3" xfId="1088"/>
    <cellStyle name="Percent 7 2 2 3 2" xfId="2297"/>
    <cellStyle name="Percent 7 2 2 3 2 2" xfId="9800"/>
    <cellStyle name="Percent 7 2 2 3 3" xfId="8886"/>
    <cellStyle name="Percent 7 2 2 4" xfId="1765"/>
    <cellStyle name="Percent 7 2 2 4 2" xfId="9348"/>
    <cellStyle name="Percent 7 2 2 5" xfId="8434"/>
    <cellStyle name="Percent 7 2 3" xfId="692"/>
    <cellStyle name="Percent 7 2 3 2" xfId="1224"/>
    <cellStyle name="Percent 7 2 3 2 2" xfId="2433"/>
    <cellStyle name="Percent 7 2 3 2 2 2" xfId="9913"/>
    <cellStyle name="Percent 7 2 3 2 3" xfId="8999"/>
    <cellStyle name="Percent 7 2 3 3" xfId="1901"/>
    <cellStyle name="Percent 7 2 3 3 2" xfId="9461"/>
    <cellStyle name="Percent 7 2 3 4" xfId="8547"/>
    <cellStyle name="Percent 7 2 4" xfId="959"/>
    <cellStyle name="Percent 7 2 4 2" xfId="2168"/>
    <cellStyle name="Percent 7 2 4 2 2" xfId="9688"/>
    <cellStyle name="Percent 7 2 4 3" xfId="8774"/>
    <cellStyle name="Percent 7 2 5" xfId="1635"/>
    <cellStyle name="Percent 7 2 5 2" xfId="9236"/>
    <cellStyle name="Percent 7 2 6" xfId="8322"/>
    <cellStyle name="Percent 7 3" xfId="505"/>
    <cellStyle name="Percent 7 3 2" xfId="770"/>
    <cellStyle name="Percent 7 3 2 2" xfId="1302"/>
    <cellStyle name="Percent 7 3 2 2 2" xfId="2511"/>
    <cellStyle name="Percent 7 3 2 2 2 2" xfId="9974"/>
    <cellStyle name="Percent 7 3 2 2 3" xfId="9060"/>
    <cellStyle name="Percent 7 3 2 3" xfId="1979"/>
    <cellStyle name="Percent 7 3 2 3 2" xfId="9522"/>
    <cellStyle name="Percent 7 3 2 4" xfId="8608"/>
    <cellStyle name="Percent 7 3 3" xfId="1037"/>
    <cellStyle name="Percent 7 3 3 2" xfId="2246"/>
    <cellStyle name="Percent 7 3 3 2 2" xfId="9749"/>
    <cellStyle name="Percent 7 3 3 3" xfId="8835"/>
    <cellStyle name="Percent 7 3 4" xfId="1714"/>
    <cellStyle name="Percent 7 3 4 2" xfId="9297"/>
    <cellStyle name="Percent 7 3 5" xfId="8383"/>
    <cellStyle name="Percent 7 4" xfId="637"/>
    <cellStyle name="Percent 7 4 2" xfId="1169"/>
    <cellStyle name="Percent 7 4 2 2" xfId="2378"/>
    <cellStyle name="Percent 7 4 2 2 2" xfId="9862"/>
    <cellStyle name="Percent 7 4 2 3" xfId="8948"/>
    <cellStyle name="Percent 7 4 3" xfId="1846"/>
    <cellStyle name="Percent 7 4 3 2" xfId="9410"/>
    <cellStyle name="Percent 7 4 4" xfId="8496"/>
    <cellStyle name="Percent 7 5" xfId="904"/>
    <cellStyle name="Percent 7 5 2" xfId="2113"/>
    <cellStyle name="Percent 7 5 2 2" xfId="9637"/>
    <cellStyle name="Percent 7 5 3" xfId="8723"/>
    <cellStyle name="Percent 7 6" xfId="1580"/>
    <cellStyle name="Percent 7 6 2" xfId="9185"/>
    <cellStyle name="Percent 7 7" xfId="8271"/>
    <cellStyle name="Percent 8" xfId="364"/>
    <cellStyle name="Percent 8 2" xfId="427"/>
    <cellStyle name="Percent 8 2 2" xfId="557"/>
    <cellStyle name="Percent 8 2 2 2" xfId="822"/>
    <cellStyle name="Percent 8 2 2 2 2" xfId="1354"/>
    <cellStyle name="Percent 8 2 2 2 2 2" xfId="2563"/>
    <cellStyle name="Percent 8 2 2 2 2 2 2" xfId="10026"/>
    <cellStyle name="Percent 8 2 2 2 2 3" xfId="9112"/>
    <cellStyle name="Percent 8 2 2 2 3" xfId="2031"/>
    <cellStyle name="Percent 8 2 2 2 3 2" xfId="9574"/>
    <cellStyle name="Percent 8 2 2 2 4" xfId="8660"/>
    <cellStyle name="Percent 8 2 2 3" xfId="1089"/>
    <cellStyle name="Percent 8 2 2 3 2" xfId="2298"/>
    <cellStyle name="Percent 8 2 2 3 2 2" xfId="9801"/>
    <cellStyle name="Percent 8 2 2 3 3" xfId="8887"/>
    <cellStyle name="Percent 8 2 2 4" xfId="1766"/>
    <cellStyle name="Percent 8 2 2 4 2" xfId="9349"/>
    <cellStyle name="Percent 8 2 2 5" xfId="8435"/>
    <cellStyle name="Percent 8 2 3" xfId="693"/>
    <cellStyle name="Percent 8 2 3 2" xfId="1225"/>
    <cellStyle name="Percent 8 2 3 2 2" xfId="2434"/>
    <cellStyle name="Percent 8 2 3 2 2 2" xfId="9914"/>
    <cellStyle name="Percent 8 2 3 2 3" xfId="9000"/>
    <cellStyle name="Percent 8 2 3 3" xfId="1902"/>
    <cellStyle name="Percent 8 2 3 3 2" xfId="9462"/>
    <cellStyle name="Percent 8 2 3 4" xfId="8548"/>
    <cellStyle name="Percent 8 2 4" xfId="960"/>
    <cellStyle name="Percent 8 2 4 2" xfId="2169"/>
    <cellStyle name="Percent 8 2 4 2 2" xfId="9689"/>
    <cellStyle name="Percent 8 2 4 3" xfId="8775"/>
    <cellStyle name="Percent 8 2 5" xfId="1636"/>
    <cellStyle name="Percent 8 2 5 2" xfId="9237"/>
    <cellStyle name="Percent 8 2 6" xfId="8323"/>
    <cellStyle name="Percent 8 3" xfId="506"/>
    <cellStyle name="Percent 8 3 2" xfId="771"/>
    <cellStyle name="Percent 8 3 2 2" xfId="1303"/>
    <cellStyle name="Percent 8 3 2 2 2" xfId="2512"/>
    <cellStyle name="Percent 8 3 2 2 2 2" xfId="9975"/>
    <cellStyle name="Percent 8 3 2 2 3" xfId="9061"/>
    <cellStyle name="Percent 8 3 2 3" xfId="1980"/>
    <cellStyle name="Percent 8 3 2 3 2" xfId="9523"/>
    <cellStyle name="Percent 8 3 2 4" xfId="8609"/>
    <cellStyle name="Percent 8 3 3" xfId="1038"/>
    <cellStyle name="Percent 8 3 3 2" xfId="2247"/>
    <cellStyle name="Percent 8 3 3 2 2" xfId="9750"/>
    <cellStyle name="Percent 8 3 3 3" xfId="8836"/>
    <cellStyle name="Percent 8 3 4" xfId="1715"/>
    <cellStyle name="Percent 8 3 4 2" xfId="9298"/>
    <cellStyle name="Percent 8 3 5" xfId="8384"/>
    <cellStyle name="Percent 8 4" xfId="638"/>
    <cellStyle name="Percent 8 4 2" xfId="1170"/>
    <cellStyle name="Percent 8 4 2 2" xfId="2379"/>
    <cellStyle name="Percent 8 4 2 2 2" xfId="9863"/>
    <cellStyle name="Percent 8 4 2 3" xfId="8949"/>
    <cellStyle name="Percent 8 4 3" xfId="1847"/>
    <cellStyle name="Percent 8 4 3 2" xfId="9411"/>
    <cellStyle name="Percent 8 4 4" xfId="8497"/>
    <cellStyle name="Percent 8 5" xfId="905"/>
    <cellStyle name="Percent 8 5 2" xfId="2114"/>
    <cellStyle name="Percent 8 5 2 2" xfId="9638"/>
    <cellStyle name="Percent 8 5 3" xfId="8724"/>
    <cellStyle name="Percent 8 6" xfId="1581"/>
    <cellStyle name="Percent 8 6 2" xfId="9186"/>
    <cellStyle name="Percent 8 7" xfId="8272"/>
    <cellStyle name="Percent 9" xfId="365"/>
    <cellStyle name="Percent 9 2" xfId="428"/>
    <cellStyle name="Percent 9 2 2" xfId="558"/>
    <cellStyle name="Percent 9 2 2 2" xfId="823"/>
    <cellStyle name="Percent 9 2 2 2 2" xfId="1355"/>
    <cellStyle name="Percent 9 2 2 2 2 2" xfId="2564"/>
    <cellStyle name="Percent 9 2 2 2 2 2 2" xfId="10027"/>
    <cellStyle name="Percent 9 2 2 2 2 3" xfId="9113"/>
    <cellStyle name="Percent 9 2 2 2 3" xfId="2032"/>
    <cellStyle name="Percent 9 2 2 2 3 2" xfId="9575"/>
    <cellStyle name="Percent 9 2 2 2 4" xfId="8661"/>
    <cellStyle name="Percent 9 2 2 3" xfId="1090"/>
    <cellStyle name="Percent 9 2 2 3 2" xfId="2299"/>
    <cellStyle name="Percent 9 2 2 3 2 2" xfId="9802"/>
    <cellStyle name="Percent 9 2 2 3 3" xfId="8888"/>
    <cellStyle name="Percent 9 2 2 4" xfId="1767"/>
    <cellStyle name="Percent 9 2 2 4 2" xfId="9350"/>
    <cellStyle name="Percent 9 2 2 5" xfId="8436"/>
    <cellStyle name="Percent 9 2 3" xfId="694"/>
    <cellStyle name="Percent 9 2 3 2" xfId="1226"/>
    <cellStyle name="Percent 9 2 3 2 2" xfId="2435"/>
    <cellStyle name="Percent 9 2 3 2 2 2" xfId="9915"/>
    <cellStyle name="Percent 9 2 3 2 3" xfId="9001"/>
    <cellStyle name="Percent 9 2 3 3" xfId="1903"/>
    <cellStyle name="Percent 9 2 3 3 2" xfId="9463"/>
    <cellStyle name="Percent 9 2 3 4" xfId="8549"/>
    <cellStyle name="Percent 9 2 4" xfId="961"/>
    <cellStyle name="Percent 9 2 4 2" xfId="2170"/>
    <cellStyle name="Percent 9 2 4 2 2" xfId="9690"/>
    <cellStyle name="Percent 9 2 4 3" xfId="8776"/>
    <cellStyle name="Percent 9 2 5" xfId="1637"/>
    <cellStyle name="Percent 9 2 5 2" xfId="9238"/>
    <cellStyle name="Percent 9 2 6" xfId="8324"/>
    <cellStyle name="Percent 9 3" xfId="507"/>
    <cellStyle name="Percent 9 3 2" xfId="772"/>
    <cellStyle name="Percent 9 3 2 2" xfId="1304"/>
    <cellStyle name="Percent 9 3 2 2 2" xfId="2513"/>
    <cellStyle name="Percent 9 3 2 2 2 2" xfId="9976"/>
    <cellStyle name="Percent 9 3 2 2 3" xfId="9062"/>
    <cellStyle name="Percent 9 3 2 3" xfId="1981"/>
    <cellStyle name="Percent 9 3 2 3 2" xfId="9524"/>
    <cellStyle name="Percent 9 3 2 4" xfId="8610"/>
    <cellStyle name="Percent 9 3 3" xfId="1039"/>
    <cellStyle name="Percent 9 3 3 2" xfId="2248"/>
    <cellStyle name="Percent 9 3 3 2 2" xfId="9751"/>
    <cellStyle name="Percent 9 3 3 3" xfId="8837"/>
    <cellStyle name="Percent 9 3 4" xfId="1716"/>
    <cellStyle name="Percent 9 3 4 2" xfId="9299"/>
    <cellStyle name="Percent 9 3 5" xfId="8385"/>
    <cellStyle name="Percent 9 4" xfId="639"/>
    <cellStyle name="Percent 9 4 2" xfId="1171"/>
    <cellStyle name="Percent 9 4 2 2" xfId="2380"/>
    <cellStyle name="Percent 9 4 2 2 2" xfId="9864"/>
    <cellStyle name="Percent 9 4 2 3" xfId="8950"/>
    <cellStyle name="Percent 9 4 3" xfId="1848"/>
    <cellStyle name="Percent 9 4 3 2" xfId="9412"/>
    <cellStyle name="Percent 9 4 4" xfId="8498"/>
    <cellStyle name="Percent 9 5" xfId="906"/>
    <cellStyle name="Percent 9 5 2" xfId="2115"/>
    <cellStyle name="Percent 9 5 2 2" xfId="9639"/>
    <cellStyle name="Percent 9 5 3" xfId="8725"/>
    <cellStyle name="Percent 9 6" xfId="1582"/>
    <cellStyle name="Percent 9 6 2" xfId="9187"/>
    <cellStyle name="Percent 9 7" xfId="8273"/>
    <cellStyle name="Title 2" xfId="366"/>
    <cellStyle name="Title 3" xfId="367"/>
    <cellStyle name="Title 4" xfId="368"/>
    <cellStyle name="Title 5" xfId="369"/>
    <cellStyle name="Total 2" xfId="370"/>
    <cellStyle name="Total 2 2" xfId="474"/>
    <cellStyle name="Total 2 2 10" xfId="4823"/>
    <cellStyle name="Total 2 2 11" xfId="7259"/>
    <cellStyle name="Total 2 2 2" xfId="739"/>
    <cellStyle name="Total 2 2 2 10" xfId="7992"/>
    <cellStyle name="Total 2 2 2 2" xfId="1271"/>
    <cellStyle name="Total 2 2 2 2 2" xfId="2480"/>
    <cellStyle name="Total 2 2 2 2 2 2" xfId="3422"/>
    <cellStyle name="Total 2 2 2 2 2 2 2" xfId="4834"/>
    <cellStyle name="Total 2 2 2 2 2 2 3" xfId="4492"/>
    <cellStyle name="Total 2 2 2 2 2 2 4" xfId="7454"/>
    <cellStyle name="Total 2 2 2 2 2 3" xfId="5959"/>
    <cellStyle name="Total 2 2 2 2 2 4" xfId="6812"/>
    <cellStyle name="Total 2 2 2 2 2 5" xfId="7952"/>
    <cellStyle name="Total 2 2 2 2 3" xfId="2935"/>
    <cellStyle name="Total 2 2 2 2 3 2" xfId="3775"/>
    <cellStyle name="Total 2 2 2 2 3 2 2" xfId="6056"/>
    <cellStyle name="Total 2 2 2 2 3 2 3" xfId="6850"/>
    <cellStyle name="Total 2 2 2 2 3 2 4" xfId="7990"/>
    <cellStyle name="Total 2 2 2 2 3 3" xfId="5303"/>
    <cellStyle name="Total 2 2 2 2 3 4" xfId="6301"/>
    <cellStyle name="Total 2 2 2 2 3 5" xfId="7670"/>
    <cellStyle name="Total 2 2 2 2 4" xfId="3031"/>
    <cellStyle name="Total 2 2 2 2 4 2" xfId="3871"/>
    <cellStyle name="Total 2 2 2 2 4 2 2" xfId="6491"/>
    <cellStyle name="Total 2 2 2 2 4 2 3" xfId="7026"/>
    <cellStyle name="Total 2 2 2 2 4 2 4" xfId="8166"/>
    <cellStyle name="Total 2 2 2 2 4 3" xfId="4538"/>
    <cellStyle name="Total 2 2 2 2 4 4" xfId="4390"/>
    <cellStyle name="Total 2 2 2 2 4 5" xfId="7318"/>
    <cellStyle name="Total 2 2 2 2 5" xfId="3124"/>
    <cellStyle name="Total 2 2 2 2 5 2" xfId="3964"/>
    <cellStyle name="Total 2 2 2 2 5 2 2" xfId="4115"/>
    <cellStyle name="Total 2 2 2 2 5 2 3" xfId="4610"/>
    <cellStyle name="Total 2 2 2 2 5 2 4" xfId="7121"/>
    <cellStyle name="Total 2 2 2 2 5 3" xfId="4565"/>
    <cellStyle name="Total 2 2 2 2 5 4" xfId="4901"/>
    <cellStyle name="Total 2 2 2 2 5 5" xfId="7329"/>
    <cellStyle name="Total 2 2 2 2 6" xfId="5935"/>
    <cellStyle name="Total 2 2 2 2 7" xfId="6803"/>
    <cellStyle name="Total 2 2 2 2 8" xfId="7943"/>
    <cellStyle name="Total 2 2 2 3" xfId="1421"/>
    <cellStyle name="Total 2 2 2 3 2" xfId="2630"/>
    <cellStyle name="Total 2 2 2 3 2 2" xfId="3482"/>
    <cellStyle name="Total 2 2 2 3 2 2 2" xfId="4555"/>
    <cellStyle name="Total 2 2 2 3 2 2 3" xfId="4353"/>
    <cellStyle name="Total 2 2 2 3 2 2 4" xfId="7325"/>
    <cellStyle name="Total 2 2 2 3 2 3" xfId="5250"/>
    <cellStyle name="Total 2 2 2 3 2 4" xfId="4781"/>
    <cellStyle name="Total 2 2 2 3 2 5" xfId="7651"/>
    <cellStyle name="Total 2 2 2 3 3" xfId="3007"/>
    <cellStyle name="Total 2 2 2 3 3 2" xfId="3847"/>
    <cellStyle name="Total 2 2 2 3 3 2 2" xfId="6257"/>
    <cellStyle name="Total 2 2 2 3 3 2 3" xfId="6927"/>
    <cellStyle name="Total 2 2 2 3 3 2 4" xfId="8067"/>
    <cellStyle name="Total 2 2 2 3 3 3" xfId="4514"/>
    <cellStyle name="Total 2 2 2 3 3 4" xfId="6324"/>
    <cellStyle name="Total 2 2 2 3 3 5" xfId="7311"/>
    <cellStyle name="Total 2 2 2 3 4" xfId="3101"/>
    <cellStyle name="Total 2 2 2 3 4 2" xfId="3941"/>
    <cellStyle name="Total 2 2 2 3 4 2 2" xfId="4138"/>
    <cellStyle name="Total 2 2 2 3 4 2 3" xfId="5516"/>
    <cellStyle name="Total 2 2 2 3 4 2 4" xfId="7136"/>
    <cellStyle name="Total 2 2 2 3 4 3" xfId="5366"/>
    <cellStyle name="Total 2 2 2 3 4 4" xfId="6039"/>
    <cellStyle name="Total 2 2 2 3 4 5" xfId="7702"/>
    <cellStyle name="Total 2 2 2 3 5" xfId="3175"/>
    <cellStyle name="Total 2 2 2 3 5 2" xfId="4015"/>
    <cellStyle name="Total 2 2 2 3 5 2 2" xfId="4064"/>
    <cellStyle name="Total 2 2 2 3 5 2 3" xfId="4743"/>
    <cellStyle name="Total 2 2 2 3 5 2 4" xfId="7094"/>
    <cellStyle name="Total 2 2 2 3 5 3" xfId="5045"/>
    <cellStyle name="Total 2 2 2 3 5 4" xfId="6461"/>
    <cellStyle name="Total 2 2 2 3 5 5" xfId="7551"/>
    <cellStyle name="Total 2 2 2 3 6" xfId="5567"/>
    <cellStyle name="Total 2 2 2 3 7" xfId="6647"/>
    <cellStyle name="Total 2 2 2 3 8" xfId="7787"/>
    <cellStyle name="Total 2 2 2 4" xfId="1948"/>
    <cellStyle name="Total 2 2 2 4 2" xfId="3342"/>
    <cellStyle name="Total 2 2 2 4 2 2" xfId="5582"/>
    <cellStyle name="Total 2 2 2 4 2 3" xfId="6658"/>
    <cellStyle name="Total 2 2 2 4 2 4" xfId="7798"/>
    <cellStyle name="Total 2 2 2 4 3" xfId="4432"/>
    <cellStyle name="Total 2 2 2 4 4" xfId="5884"/>
    <cellStyle name="Total 2 2 2 4 5" xfId="7274"/>
    <cellStyle name="Total 2 2 2 5" xfId="2770"/>
    <cellStyle name="Total 2 2 2 5 2" xfId="3610"/>
    <cellStyle name="Total 2 2 2 5 2 2" xfId="6007"/>
    <cellStyle name="Total 2 2 2 5 2 3" xfId="6832"/>
    <cellStyle name="Total 2 2 2 5 2 4" xfId="7972"/>
    <cellStyle name="Total 2 2 2 5 3" xfId="4721"/>
    <cellStyle name="Total 2 2 2 5 4" xfId="4529"/>
    <cellStyle name="Total 2 2 2 5 5" xfId="7401"/>
    <cellStyle name="Total 2 2 2 6" xfId="1484"/>
    <cellStyle name="Total 2 2 2 6 2" xfId="3235"/>
    <cellStyle name="Total 2 2 2 6 2 2" xfId="4597"/>
    <cellStyle name="Total 2 2 2 6 2 3" xfId="4276"/>
    <cellStyle name="Total 2 2 2 6 2 4" xfId="7340"/>
    <cellStyle name="Total 2 2 2 6 3" xfId="5219"/>
    <cellStyle name="Total 2 2 2 6 4" xfId="5110"/>
    <cellStyle name="Total 2 2 2 6 5" xfId="7632"/>
    <cellStyle name="Total 2 2 2 7" xfId="2780"/>
    <cellStyle name="Total 2 2 2 7 2" xfId="3620"/>
    <cellStyle name="Total 2 2 2 7 2 2" xfId="6328"/>
    <cellStyle name="Total 2 2 2 7 2 3" xfId="6959"/>
    <cellStyle name="Total 2 2 2 7 2 4" xfId="8099"/>
    <cellStyle name="Total 2 2 2 7 3" xfId="6097"/>
    <cellStyle name="Total 2 2 2 7 4" xfId="6867"/>
    <cellStyle name="Total 2 2 2 7 5" xfId="8007"/>
    <cellStyle name="Total 2 2 2 8" xfId="6059"/>
    <cellStyle name="Total 2 2 2 9" xfId="6852"/>
    <cellStyle name="Total 2 2 3" xfId="1006"/>
    <cellStyle name="Total 2 2 3 2" xfId="2215"/>
    <cellStyle name="Total 2 2 3 2 2" xfId="3382"/>
    <cellStyle name="Total 2 2 3 2 2 2" xfId="4883"/>
    <cellStyle name="Total 2 2 3 2 2 3" xfId="5121"/>
    <cellStyle name="Total 2 2 3 2 2 4" xfId="7479"/>
    <cellStyle name="Total 2 2 3 2 3" xfId="5200"/>
    <cellStyle name="Total 2 2 3 2 4" xfId="6016"/>
    <cellStyle name="Total 2 2 3 2 5" xfId="7625"/>
    <cellStyle name="Total 2 2 3 3" xfId="2854"/>
    <cellStyle name="Total 2 2 3 3 2" xfId="3694"/>
    <cellStyle name="Total 2 2 3 3 2 2" xfId="4958"/>
    <cellStyle name="Total 2 2 3 3 2 3" xfId="6451"/>
    <cellStyle name="Total 2 2 3 3 2 4" xfId="7512"/>
    <cellStyle name="Total 2 2 3 3 3" xfId="4426"/>
    <cellStyle name="Total 2 2 3 3 4" xfId="4280"/>
    <cellStyle name="Total 2 2 3 3 5" xfId="7272"/>
    <cellStyle name="Total 2 2 3 4" xfId="2799"/>
    <cellStyle name="Total 2 2 3 4 2" xfId="3639"/>
    <cellStyle name="Total 2 2 3 4 2 2" xfId="6232"/>
    <cellStyle name="Total 2 2 3 4 2 3" xfId="6918"/>
    <cellStyle name="Total 2 2 3 4 2 4" xfId="8058"/>
    <cellStyle name="Total 2 2 3 4 3" xfId="4268"/>
    <cellStyle name="Total 2 2 3 4 4" xfId="5251"/>
    <cellStyle name="Total 2 2 3 4 5" xfId="7215"/>
    <cellStyle name="Total 2 2 3 5" xfId="2951"/>
    <cellStyle name="Total 2 2 3 5 2" xfId="3791"/>
    <cellStyle name="Total 2 2 3 5 2 2" xfId="4371"/>
    <cellStyle name="Total 2 2 3 5 2 3" xfId="4983"/>
    <cellStyle name="Total 2 2 3 5 2 4" xfId="7249"/>
    <cellStyle name="Total 2 2 3 5 3" xfId="5246"/>
    <cellStyle name="Total 2 2 3 5 4" xfId="5079"/>
    <cellStyle name="Total 2 2 3 5 5" xfId="7648"/>
    <cellStyle name="Total 2 2 3 6" xfId="6274"/>
    <cellStyle name="Total 2 2 3 7" xfId="6935"/>
    <cellStyle name="Total 2 2 3 8" xfId="8075"/>
    <cellStyle name="Total 2 2 4" xfId="1381"/>
    <cellStyle name="Total 2 2 4 2" xfId="2590"/>
    <cellStyle name="Total 2 2 4 2 2" xfId="3442"/>
    <cellStyle name="Total 2 2 4 2 2 2" xfId="5497"/>
    <cellStyle name="Total 2 2 4 2 2 3" xfId="6617"/>
    <cellStyle name="Total 2 2 4 2 2 4" xfId="7757"/>
    <cellStyle name="Total 2 2 4 2 3" xfId="6096"/>
    <cellStyle name="Total 2 2 4 2 4" xfId="6866"/>
    <cellStyle name="Total 2 2 4 2 5" xfId="8006"/>
    <cellStyle name="Total 2 2 4 3" xfId="2967"/>
    <cellStyle name="Total 2 2 4 3 2" xfId="3807"/>
    <cellStyle name="Total 2 2 4 3 2 2" xfId="5010"/>
    <cellStyle name="Total 2 2 4 3 2 3" xfId="5116"/>
    <cellStyle name="Total 2 2 4 3 2 4" xfId="7535"/>
    <cellStyle name="Total 2 2 4 3 3" xfId="5634"/>
    <cellStyle name="Total 2 2 4 3 4" xfId="6676"/>
    <cellStyle name="Total 2 2 4 3 5" xfId="7816"/>
    <cellStyle name="Total 2 2 4 4" xfId="3061"/>
    <cellStyle name="Total 2 2 4 4 2" xfId="3901"/>
    <cellStyle name="Total 2 2 4 4 2 2" xfId="4178"/>
    <cellStyle name="Total 2 2 4 4 2 3" xfId="5974"/>
    <cellStyle name="Total 2 2 4 4 2 4" xfId="7160"/>
    <cellStyle name="Total 2 2 4 4 3" xfId="5632"/>
    <cellStyle name="Total 2 2 4 4 4" xfId="6674"/>
    <cellStyle name="Total 2 2 4 4 5" xfId="7814"/>
    <cellStyle name="Total 2 2 4 5" xfId="3143"/>
    <cellStyle name="Total 2 2 4 5 2" xfId="3983"/>
    <cellStyle name="Total 2 2 4 5 2 2" xfId="4096"/>
    <cellStyle name="Total 2 2 4 5 2 3" xfId="5515"/>
    <cellStyle name="Total 2 2 4 5 2 4" xfId="7110"/>
    <cellStyle name="Total 2 2 4 5 3" xfId="5046"/>
    <cellStyle name="Total 2 2 4 5 4" xfId="5740"/>
    <cellStyle name="Total 2 2 4 5 5" xfId="7552"/>
    <cellStyle name="Total 2 2 4 6" xfId="4530"/>
    <cellStyle name="Total 2 2 4 7" xfId="6193"/>
    <cellStyle name="Total 2 2 4 8" xfId="7317"/>
    <cellStyle name="Total 2 2 5" xfId="1683"/>
    <cellStyle name="Total 2 2 5 2" xfId="3302"/>
    <cellStyle name="Total 2 2 5 2 2" xfId="4212"/>
    <cellStyle name="Total 2 2 5 2 3" xfId="5697"/>
    <cellStyle name="Total 2 2 5 2 4" xfId="7181"/>
    <cellStyle name="Total 2 2 5 3" xfId="4782"/>
    <cellStyle name="Total 2 2 5 4" xfId="5202"/>
    <cellStyle name="Total 2 2 5 5" xfId="7431"/>
    <cellStyle name="Total 2 2 6" xfId="2686"/>
    <cellStyle name="Total 2 2 6 2" xfId="3526"/>
    <cellStyle name="Total 2 2 6 2 2" xfId="5834"/>
    <cellStyle name="Total 2 2 6 2 3" xfId="6762"/>
    <cellStyle name="Total 2 2 6 2 4" xfId="7902"/>
    <cellStyle name="Total 2 2 6 3" xfId="6549"/>
    <cellStyle name="Total 2 2 6 4" xfId="7052"/>
    <cellStyle name="Total 2 2 6 5" xfId="8192"/>
    <cellStyle name="Total 2 2 7" xfId="2663"/>
    <cellStyle name="Total 2 2 7 2" xfId="3503"/>
    <cellStyle name="Total 2 2 7 2 2" xfId="4200"/>
    <cellStyle name="Total 2 2 7 2 3" xfId="5774"/>
    <cellStyle name="Total 2 2 7 2 4" xfId="7171"/>
    <cellStyle name="Total 2 2 7 3" xfId="5984"/>
    <cellStyle name="Total 2 2 7 4" xfId="6820"/>
    <cellStyle name="Total 2 2 7 5" xfId="7960"/>
    <cellStyle name="Total 2 2 8" xfId="1551"/>
    <cellStyle name="Total 2 2 8 2" xfId="3280"/>
    <cellStyle name="Total 2 2 8 2 2" xfId="4730"/>
    <cellStyle name="Total 2 2 8 2 3" xfId="6434"/>
    <cellStyle name="Total 2 2 8 2 4" xfId="7407"/>
    <cellStyle name="Total 2 2 8 3" xfId="5211"/>
    <cellStyle name="Total 2 2 8 4" xfId="5254"/>
    <cellStyle name="Total 2 2 8 5" xfId="7628"/>
    <cellStyle name="Total 2 2 9" xfId="4405"/>
    <cellStyle name="Total 2 3" xfId="640"/>
    <cellStyle name="Total 2 3 10" xfId="7690"/>
    <cellStyle name="Total 2 3 2" xfId="1172"/>
    <cellStyle name="Total 2 3 2 2" xfId="2381"/>
    <cellStyle name="Total 2 3 2 2 2" xfId="3407"/>
    <cellStyle name="Total 2 3 2 2 2 2" xfId="4803"/>
    <cellStyle name="Total 2 3 2 2 2 3" xfId="6424"/>
    <cellStyle name="Total 2 3 2 2 2 4" xfId="7444"/>
    <cellStyle name="Total 2 3 2 2 3" xfId="5563"/>
    <cellStyle name="Total 2 3 2 2 4" xfId="6643"/>
    <cellStyle name="Total 2 3 2 2 5" xfId="7783"/>
    <cellStyle name="Total 2 3 2 3" xfId="2904"/>
    <cellStyle name="Total 2 3 2 3 2" xfId="3744"/>
    <cellStyle name="Total 2 3 2 3 2 2" xfId="6174"/>
    <cellStyle name="Total 2 3 2 3 2 3" xfId="6894"/>
    <cellStyle name="Total 2 3 2 3 2 4" xfId="8034"/>
    <cellStyle name="Total 2 3 2 3 3" xfId="5489"/>
    <cellStyle name="Total 2 3 2 3 4" xfId="6613"/>
    <cellStyle name="Total 2 3 2 3 5" xfId="7753"/>
    <cellStyle name="Total 2 3 2 4" xfId="1538"/>
    <cellStyle name="Total 2 3 2 4 2" xfId="3269"/>
    <cellStyle name="Total 2 3 2 4 2 2" xfId="4333"/>
    <cellStyle name="Total 2 3 2 4 2 3" xfId="5073"/>
    <cellStyle name="Total 2 3 2 4 2 4" xfId="7235"/>
    <cellStyle name="Total 2 3 2 4 3" xfId="4750"/>
    <cellStyle name="Total 2 3 2 4 4" xfId="6412"/>
    <cellStyle name="Total 2 3 2 4 5" xfId="7418"/>
    <cellStyle name="Total 2 3 2 5" xfId="2659"/>
    <cellStyle name="Total 2 3 2 5 2" xfId="3499"/>
    <cellStyle name="Total 2 3 2 5 2 2" xfId="4327"/>
    <cellStyle name="Total 2 3 2 5 2 3" xfId="6429"/>
    <cellStyle name="Total 2 3 2 5 2 4" xfId="7229"/>
    <cellStyle name="Total 2 3 2 5 3" xfId="6086"/>
    <cellStyle name="Total 2 3 2 5 4" xfId="6862"/>
    <cellStyle name="Total 2 3 2 5 5" xfId="8002"/>
    <cellStyle name="Total 2 3 2 6" xfId="5804"/>
    <cellStyle name="Total 2 3 2 7" xfId="6750"/>
    <cellStyle name="Total 2 3 2 8" xfId="7890"/>
    <cellStyle name="Total 2 3 3" xfId="1406"/>
    <cellStyle name="Total 2 3 3 2" xfId="2615"/>
    <cellStyle name="Total 2 3 3 2 2" xfId="3467"/>
    <cellStyle name="Total 2 3 3 2 2 2" xfId="4205"/>
    <cellStyle name="Total 2 3 3 2 2 3" xfId="5808"/>
    <cellStyle name="Total 2 3 3 2 2 4" xfId="7176"/>
    <cellStyle name="Total 2 3 3 2 3" xfId="5070"/>
    <cellStyle name="Total 2 3 3 2 4" xfId="4824"/>
    <cellStyle name="Total 2 3 3 2 5" xfId="7564"/>
    <cellStyle name="Total 2 3 3 3" xfId="2992"/>
    <cellStyle name="Total 2 3 3 3 2" xfId="3832"/>
    <cellStyle name="Total 2 3 3 3 2 2" xfId="4458"/>
    <cellStyle name="Total 2 3 3 3 2 3" xfId="6191"/>
    <cellStyle name="Total 2 3 3 3 2 4" xfId="7285"/>
    <cellStyle name="Total 2 3 3 3 3" xfId="4475"/>
    <cellStyle name="Total 2 3 3 3 4" xfId="6524"/>
    <cellStyle name="Total 2 3 3 3 5" xfId="7296"/>
    <cellStyle name="Total 2 3 3 4" xfId="3086"/>
    <cellStyle name="Total 2 3 3 4 2" xfId="3926"/>
    <cellStyle name="Total 2 3 3 4 2 2" xfId="4153"/>
    <cellStyle name="Total 2 3 3 4 2 3" xfId="5292"/>
    <cellStyle name="Total 2 3 3 4 2 4" xfId="7146"/>
    <cellStyle name="Total 2 3 3 4 3" xfId="5327"/>
    <cellStyle name="Total 2 3 3 4 4" xfId="5782"/>
    <cellStyle name="Total 2 3 3 4 5" xfId="7687"/>
    <cellStyle name="Total 2 3 3 5" xfId="3162"/>
    <cellStyle name="Total 2 3 3 5 2" xfId="4002"/>
    <cellStyle name="Total 2 3 3 5 2 2" xfId="4077"/>
    <cellStyle name="Total 2 3 3 5 2 3" xfId="4541"/>
    <cellStyle name="Total 2 3 3 5 2 4" xfId="7102"/>
    <cellStyle name="Total 2 3 3 5 3" xfId="5629"/>
    <cellStyle name="Total 2 3 3 5 4" xfId="6672"/>
    <cellStyle name="Total 2 3 3 5 5" xfId="7812"/>
    <cellStyle name="Total 2 3 3 6" xfId="5401"/>
    <cellStyle name="Total 2 3 3 7" xfId="6021"/>
    <cellStyle name="Total 2 3 3 8" xfId="7716"/>
    <cellStyle name="Total 2 3 4" xfId="1849"/>
    <cellStyle name="Total 2 3 4 2" xfId="3327"/>
    <cellStyle name="Total 2 3 4 2 2" xfId="5181"/>
    <cellStyle name="Total 2 3 4 2 3" xfId="5610"/>
    <cellStyle name="Total 2 3 4 2 4" xfId="7613"/>
    <cellStyle name="Total 2 3 4 3" xfId="5729"/>
    <cellStyle name="Total 2 3 4 4" xfId="6716"/>
    <cellStyle name="Total 2 3 4 5" xfId="7856"/>
    <cellStyle name="Total 2 3 5" xfId="2738"/>
    <cellStyle name="Total 2 3 5 2" xfId="3578"/>
    <cellStyle name="Total 2 3 5 2 2" xfId="6346"/>
    <cellStyle name="Total 2 3 5 2 3" xfId="6966"/>
    <cellStyle name="Total 2 3 5 2 4" xfId="8106"/>
    <cellStyle name="Total 2 3 5 3" xfId="5061"/>
    <cellStyle name="Total 2 3 5 4" xfId="5737"/>
    <cellStyle name="Total 2 3 5 5" xfId="7561"/>
    <cellStyle name="Total 2 3 6" xfId="2933"/>
    <cellStyle name="Total 2 3 6 2" xfId="3773"/>
    <cellStyle name="Total 2 3 6 2 2" xfId="6099"/>
    <cellStyle name="Total 2 3 6 2 3" xfId="6868"/>
    <cellStyle name="Total 2 3 6 2 4" xfId="8008"/>
    <cellStyle name="Total 2 3 6 3" xfId="5482"/>
    <cellStyle name="Total 2 3 6 4" xfId="6611"/>
    <cellStyle name="Total 2 3 6 5" xfId="7751"/>
    <cellStyle name="Total 2 3 7" xfId="1523"/>
    <cellStyle name="Total 2 3 7 2" xfId="3257"/>
    <cellStyle name="Total 2 3 7 2 2" xfId="5273"/>
    <cellStyle name="Total 2 3 7 2 3" xfId="5786"/>
    <cellStyle name="Total 2 3 7 2 4" xfId="7658"/>
    <cellStyle name="Total 2 3 7 3" xfId="4617"/>
    <cellStyle name="Total 2 3 7 4" xfId="6130"/>
    <cellStyle name="Total 2 3 7 5" xfId="7350"/>
    <cellStyle name="Total 2 3 8" xfId="5334"/>
    <cellStyle name="Total 2 3 9" xfId="6508"/>
    <cellStyle name="Total 2 4" xfId="907"/>
    <cellStyle name="Total 2 4 2" xfId="2116"/>
    <cellStyle name="Total 2 4 2 2" xfId="3367"/>
    <cellStyle name="Total 2 4 2 2 2" xfId="4414"/>
    <cellStyle name="Total 2 4 2 2 3" xfId="5757"/>
    <cellStyle name="Total 2 4 2 2 4" xfId="7264"/>
    <cellStyle name="Total 2 4 2 3" xfId="4294"/>
    <cellStyle name="Total 2 4 2 4" xfId="5557"/>
    <cellStyle name="Total 2 4 2 5" xfId="7219"/>
    <cellStyle name="Total 2 4 3" xfId="2822"/>
    <cellStyle name="Total 2 4 3 2" xfId="3662"/>
    <cellStyle name="Total 2 4 3 2 2" xfId="6141"/>
    <cellStyle name="Total 2 4 3 2 3" xfId="6883"/>
    <cellStyle name="Total 2 4 3 2 4" xfId="8023"/>
    <cellStyle name="Total 2 4 3 3" xfId="4245"/>
    <cellStyle name="Total 2 4 3 4" xfId="5347"/>
    <cellStyle name="Total 2 4 3 5" xfId="7200"/>
    <cellStyle name="Total 2 4 4" xfId="1487"/>
    <cellStyle name="Total 2 4 4 2" xfId="3238"/>
    <cellStyle name="Total 2 4 4 2 2" xfId="4214"/>
    <cellStyle name="Total 2 4 4 2 3" xfId="5816"/>
    <cellStyle name="Total 2 4 4 2 4" xfId="7183"/>
    <cellStyle name="Total 2 4 4 3" xfId="5395"/>
    <cellStyle name="Total 2 4 4 4" xfId="6386"/>
    <cellStyle name="Total 2 4 4 5" xfId="7711"/>
    <cellStyle name="Total 2 4 5" xfId="2787"/>
    <cellStyle name="Total 2 4 5 2" xfId="3627"/>
    <cellStyle name="Total 2 4 5 2 2" xfId="6045"/>
    <cellStyle name="Total 2 4 5 2 3" xfId="6845"/>
    <cellStyle name="Total 2 4 5 2 4" xfId="7985"/>
    <cellStyle name="Total 2 4 5 3" xfId="4985"/>
    <cellStyle name="Total 2 4 5 4" xfId="5617"/>
    <cellStyle name="Total 2 4 5 5" xfId="7526"/>
    <cellStyle name="Total 2 4 6" xfId="5756"/>
    <cellStyle name="Total 2 4 7" xfId="6729"/>
    <cellStyle name="Total 2 4 8" xfId="7869"/>
    <cellStyle name="Total 2 5" xfId="2694"/>
    <cellStyle name="Total 2 5 2" xfId="3534"/>
    <cellStyle name="Total 2 5 2 2" xfId="5989"/>
    <cellStyle name="Total 2 5 2 3" xfId="6824"/>
    <cellStyle name="Total 2 5 2 4" xfId="7964"/>
    <cellStyle name="Total 2 5 3" xfId="6074"/>
    <cellStyle name="Total 2 5 4" xfId="6857"/>
    <cellStyle name="Total 2 5 5" xfId="7997"/>
    <cellStyle name="Total 2 6" xfId="2871"/>
    <cellStyle name="Total 2 6 2" xfId="3711"/>
    <cellStyle name="Total 2 6 2 2" xfId="6298"/>
    <cellStyle name="Total 2 6 2 3" xfId="6944"/>
    <cellStyle name="Total 2 6 2 4" xfId="8084"/>
    <cellStyle name="Total 2 6 3" xfId="4895"/>
    <cellStyle name="Total 2 6 4" xfId="4314"/>
    <cellStyle name="Total 2 6 5" xfId="7487"/>
    <cellStyle name="Total 2 7" xfId="5335"/>
    <cellStyle name="Total 2 8" xfId="6202"/>
    <cellStyle name="Total 2 9" xfId="7691"/>
    <cellStyle name="Total 3" xfId="371"/>
    <cellStyle name="Total 3 2" xfId="475"/>
    <cellStyle name="Total 3 2 10" xfId="6468"/>
    <cellStyle name="Total 3 2 11" xfId="7585"/>
    <cellStyle name="Total 3 2 2" xfId="740"/>
    <cellStyle name="Total 3 2 2 10" xfId="8168"/>
    <cellStyle name="Total 3 2 2 2" xfId="1272"/>
    <cellStyle name="Total 3 2 2 2 2" xfId="2481"/>
    <cellStyle name="Total 3 2 2 2 2 2" xfId="3423"/>
    <cellStyle name="Total 3 2 2 2 2 2 2" xfId="4503"/>
    <cellStyle name="Total 3 2 2 2 2 2 3" xfId="4709"/>
    <cellStyle name="Total 3 2 2 2 2 2 4" xfId="7302"/>
    <cellStyle name="Total 3 2 2 2 2 3" xfId="6407"/>
    <cellStyle name="Total 3 2 2 2 2 4" xfId="6993"/>
    <cellStyle name="Total 3 2 2 2 2 5" xfId="8133"/>
    <cellStyle name="Total 3 2 2 2 3" xfId="2936"/>
    <cellStyle name="Total 3 2 2 2 3 2" xfId="3776"/>
    <cellStyle name="Total 3 2 2 2 3 2 2" xfId="6490"/>
    <cellStyle name="Total 3 2 2 2 3 2 3" xfId="7025"/>
    <cellStyle name="Total 3 2 2 2 3 2 4" xfId="8165"/>
    <cellStyle name="Total 3 2 2 2 3 3" xfId="5651"/>
    <cellStyle name="Total 3 2 2 2 3 4" xfId="6681"/>
    <cellStyle name="Total 3 2 2 2 3 5" xfId="7821"/>
    <cellStyle name="Total 3 2 2 2 4" xfId="3032"/>
    <cellStyle name="Total 3 2 2 2 4 2" xfId="3872"/>
    <cellStyle name="Total 3 2 2 2 4 2 2" xfId="5999"/>
    <cellStyle name="Total 3 2 2 2 4 2 3" xfId="6828"/>
    <cellStyle name="Total 3 2 2 2 4 2 4" xfId="7968"/>
    <cellStyle name="Total 3 2 2 2 4 3" xfId="5216"/>
    <cellStyle name="Total 3 2 2 2 4 4" xfId="4487"/>
    <cellStyle name="Total 3 2 2 2 4 5" xfId="7631"/>
    <cellStyle name="Total 3 2 2 2 5" xfId="3125"/>
    <cellStyle name="Total 3 2 2 2 5 2" xfId="3965"/>
    <cellStyle name="Total 3 2 2 2 5 2 2" xfId="4114"/>
    <cellStyle name="Total 3 2 2 2 5 2 3" xfId="5865"/>
    <cellStyle name="Total 3 2 2 2 5 2 4" xfId="7120"/>
    <cellStyle name="Total 3 2 2 2 5 3" xfId="4383"/>
    <cellStyle name="Total 3 2 2 2 5 4" xfId="6259"/>
    <cellStyle name="Total 3 2 2 2 5 5" xfId="7253"/>
    <cellStyle name="Total 3 2 2 2 6" xfId="6382"/>
    <cellStyle name="Total 3 2 2 2 7" xfId="6982"/>
    <cellStyle name="Total 3 2 2 2 8" xfId="8122"/>
    <cellStyle name="Total 3 2 2 3" xfId="1422"/>
    <cellStyle name="Total 3 2 2 3 2" xfId="2631"/>
    <cellStyle name="Total 3 2 2 3 2 2" xfId="3483"/>
    <cellStyle name="Total 3 2 2 3 2 2 2" xfId="4373"/>
    <cellStyle name="Total 3 2 2 3 2 2 3" xfId="5127"/>
    <cellStyle name="Total 3 2 2 3 2 2 4" xfId="7250"/>
    <cellStyle name="Total 3 2 2 3 2 3" xfId="6584"/>
    <cellStyle name="Total 3 2 2 3 2 4" xfId="7066"/>
    <cellStyle name="Total 3 2 2 3 2 5" xfId="8206"/>
    <cellStyle name="Total 3 2 2 3 3" xfId="3008"/>
    <cellStyle name="Total 3 2 2 3 3 2" xfId="3848"/>
    <cellStyle name="Total 3 2 2 3 3 2 2" xfId="5755"/>
    <cellStyle name="Total 3 2 2 3 3 2 3" xfId="6728"/>
    <cellStyle name="Total 3 2 2 3 3 2 4" xfId="7868"/>
    <cellStyle name="Total 3 2 2 3 3 3" xfId="5195"/>
    <cellStyle name="Total 3 2 2 3 3 4" xfId="4620"/>
    <cellStyle name="Total 3 2 2 3 3 5" xfId="7620"/>
    <cellStyle name="Total 3 2 2 3 4" xfId="3102"/>
    <cellStyle name="Total 3 2 2 3 4 2" xfId="3942"/>
    <cellStyle name="Total 3 2 2 3 4 2 2" xfId="4137"/>
    <cellStyle name="Total 3 2 2 3 4 2 3" xfId="4744"/>
    <cellStyle name="Total 3 2 2 3 4 2 4" xfId="7135"/>
    <cellStyle name="Total 3 2 2 3 4 3" xfId="5716"/>
    <cellStyle name="Total 3 2 2 3 4 4" xfId="6710"/>
    <cellStyle name="Total 3 2 2 3 4 5" xfId="7850"/>
    <cellStyle name="Total 3 2 2 3 5" xfId="3176"/>
    <cellStyle name="Total 3 2 2 3 5 2" xfId="4016"/>
    <cellStyle name="Total 3 2 2 3 5 2 2" xfId="4063"/>
    <cellStyle name="Total 3 2 2 3 5 2 3" xfId="5522"/>
    <cellStyle name="Total 3 2 2 3 5 2 4" xfId="7093"/>
    <cellStyle name="Total 3 2 2 3 5 3" xfId="5418"/>
    <cellStyle name="Total 3 2 2 3 5 4" xfId="6496"/>
    <cellStyle name="Total 3 2 2 3 5 5" xfId="7727"/>
    <cellStyle name="Total 3 2 2 3 6" xfId="4792"/>
    <cellStyle name="Total 3 2 2 3 7" xfId="5215"/>
    <cellStyle name="Total 3 2 2 3 8" xfId="7435"/>
    <cellStyle name="Total 3 2 2 4" xfId="1949"/>
    <cellStyle name="Total 3 2 2 4 2" xfId="3343"/>
    <cellStyle name="Total 3 2 2 4 2 2" xfId="4805"/>
    <cellStyle name="Total 3 2 2 4 2 3" xfId="4586"/>
    <cellStyle name="Total 3 2 2 4 2 4" xfId="7445"/>
    <cellStyle name="Total 3 2 2 4 3" xfId="4350"/>
    <cellStyle name="Total 3 2 2 4 4" xfId="5870"/>
    <cellStyle name="Total 3 2 2 4 5" xfId="7239"/>
    <cellStyle name="Total 3 2 2 5" xfId="2771"/>
    <cellStyle name="Total 3 2 2 5 2" xfId="3611"/>
    <cellStyle name="Total 3 2 2 5 2 2" xfId="6372"/>
    <cellStyle name="Total 3 2 2 5 2 3" xfId="6978"/>
    <cellStyle name="Total 3 2 2 5 2 4" xfId="8118"/>
    <cellStyle name="Total 3 2 2 5 3" xfId="6381"/>
    <cellStyle name="Total 3 2 2 5 4" xfId="6981"/>
    <cellStyle name="Total 3 2 2 5 5" xfId="8121"/>
    <cellStyle name="Total 3 2 2 6" xfId="2802"/>
    <cellStyle name="Total 3 2 2 6 2" xfId="3642"/>
    <cellStyle name="Total 3 2 2 6 2 2" xfId="4460"/>
    <cellStyle name="Total 3 2 2 6 2 3" xfId="4277"/>
    <cellStyle name="Total 3 2 2 6 2 4" xfId="7287"/>
    <cellStyle name="Total 3 2 2 6 3" xfId="4265"/>
    <cellStyle name="Total 3 2 2 6 4" xfId="6042"/>
    <cellStyle name="Total 3 2 2 6 5" xfId="7212"/>
    <cellStyle name="Total 3 2 2 7" xfId="2946"/>
    <cellStyle name="Total 3 2 2 7 2" xfId="3786"/>
    <cellStyle name="Total 3 2 2 7 2 2" xfId="5957"/>
    <cellStyle name="Total 3 2 2 7 2 3" xfId="6810"/>
    <cellStyle name="Total 3 2 2 7 2 4" xfId="7950"/>
    <cellStyle name="Total 3 2 2 7 3" xfId="4446"/>
    <cellStyle name="Total 3 2 2 7 4" xfId="6037"/>
    <cellStyle name="Total 3 2 2 7 5" xfId="7280"/>
    <cellStyle name="Total 3 2 2 8" xfId="6494"/>
    <cellStyle name="Total 3 2 2 9" xfId="7028"/>
    <cellStyle name="Total 3 2 3" xfId="1007"/>
    <cellStyle name="Total 3 2 3 2" xfId="2216"/>
    <cellStyle name="Total 3 2 3 2 2" xfId="3383"/>
    <cellStyle name="Total 3 2 3 2 2 2" xfId="4558"/>
    <cellStyle name="Total 3 2 3 2 2 3" xfId="4301"/>
    <cellStyle name="Total 3 2 3 2 2 4" xfId="7326"/>
    <cellStyle name="Total 3 2 3 2 3" xfId="5548"/>
    <cellStyle name="Total 3 2 3 2 4" xfId="6638"/>
    <cellStyle name="Total 3 2 3 2 5" xfId="7778"/>
    <cellStyle name="Total 3 2 3 3" xfId="2855"/>
    <cellStyle name="Total 3 2 3 3 2" xfId="3695"/>
    <cellStyle name="Total 3 2 3 3 2 2" xfId="4631"/>
    <cellStyle name="Total 3 2 3 3 2 3" xfId="4278"/>
    <cellStyle name="Total 3 2 3 3 2 4" xfId="7358"/>
    <cellStyle name="Total 3 2 3 3 3" xfId="4343"/>
    <cellStyle name="Total 3 2 3 3 4" xfId="5001"/>
    <cellStyle name="Total 3 2 3 3 5" xfId="7238"/>
    <cellStyle name="Total 3 2 3 4" xfId="2881"/>
    <cellStyle name="Total 3 2 3 4 2" xfId="3721"/>
    <cellStyle name="Total 3 2 3 4 2 2" xfId="6529"/>
    <cellStyle name="Total 3 2 3 4 2 3" xfId="7042"/>
    <cellStyle name="Total 3 2 3 4 2 4" xfId="8182"/>
    <cellStyle name="Total 3 2 3 4 3" xfId="5197"/>
    <cellStyle name="Total 3 2 3 4 4" xfId="5689"/>
    <cellStyle name="Total 3 2 3 4 5" xfId="7622"/>
    <cellStyle name="Total 3 2 3 5" xfId="1515"/>
    <cellStyle name="Total 3 2 3 5 2" xfId="3250"/>
    <cellStyle name="Total 3 2 3 5 2 2" xfId="5672"/>
    <cellStyle name="Total 3 2 3 5 2 3" xfId="6694"/>
    <cellStyle name="Total 3 2 3 5 2 4" xfId="7834"/>
    <cellStyle name="Total 3 2 3 5 3" xfId="4860"/>
    <cellStyle name="Total 3 2 3 5 4" xfId="5204"/>
    <cellStyle name="Total 3 2 3 5 5" xfId="7467"/>
    <cellStyle name="Total 3 2 3 6" xfId="5773"/>
    <cellStyle name="Total 3 2 3 7" xfId="6738"/>
    <cellStyle name="Total 3 2 3 8" xfId="7878"/>
    <cellStyle name="Total 3 2 4" xfId="1382"/>
    <cellStyle name="Total 3 2 4 2" xfId="2591"/>
    <cellStyle name="Total 3 2 4 2 2" xfId="3443"/>
    <cellStyle name="Total 3 2 4 2 2 2" xfId="4726"/>
    <cellStyle name="Total 3 2 4 2 2 3" xfId="6217"/>
    <cellStyle name="Total 3 2 4 2 2 4" xfId="7404"/>
    <cellStyle name="Total 3 2 4 2 3" xfId="6540"/>
    <cellStyle name="Total 3 2 4 2 4" xfId="7046"/>
    <cellStyle name="Total 3 2 4 2 5" xfId="8186"/>
    <cellStyle name="Total 3 2 4 3" xfId="2968"/>
    <cellStyle name="Total 3 2 4 3 2" xfId="3808"/>
    <cellStyle name="Total 3 2 4 3 2 2" xfId="6409"/>
    <cellStyle name="Total 3 2 4 3 2 3" xfId="6995"/>
    <cellStyle name="Total 3 2 4 3 2 4" xfId="8135"/>
    <cellStyle name="Total 3 2 4 3 3" xfId="4846"/>
    <cellStyle name="Total 3 2 4 3 4" xfId="5827"/>
    <cellStyle name="Total 3 2 4 3 5" xfId="7462"/>
    <cellStyle name="Total 3 2 4 4" xfId="3062"/>
    <cellStyle name="Total 3 2 4 4 2" xfId="3902"/>
    <cellStyle name="Total 3 2 4 4 2 2" xfId="4177"/>
    <cellStyle name="Total 3 2 4 4 2 3" xfId="6375"/>
    <cellStyle name="Total 3 2 4 4 2 4" xfId="7159"/>
    <cellStyle name="Total 3 2 4 4 3" xfId="4844"/>
    <cellStyle name="Total 3 2 4 4 4" xfId="4938"/>
    <cellStyle name="Total 3 2 4 4 5" xfId="7460"/>
    <cellStyle name="Total 3 2 4 5" xfId="3144"/>
    <cellStyle name="Total 3 2 4 5 2" xfId="3984"/>
    <cellStyle name="Total 3 2 4 5 2 2" xfId="4095"/>
    <cellStyle name="Total 3 2 4 5 2 3" xfId="5174"/>
    <cellStyle name="Total 3 2 4 5 2 4" xfId="7109"/>
    <cellStyle name="Total 3 2 4 5 3" xfId="5419"/>
    <cellStyle name="Total 3 2 4 5 4" xfId="6060"/>
    <cellStyle name="Total 3 2 4 5 5" xfId="7728"/>
    <cellStyle name="Total 3 2 4 6" xfId="5213"/>
    <cellStyle name="Total 3 2 4 7" xfId="5341"/>
    <cellStyle name="Total 3 2 4 8" xfId="7630"/>
    <cellStyle name="Total 3 2 5" xfId="1684"/>
    <cellStyle name="Total 3 2 5 2" xfId="3303"/>
    <cellStyle name="Total 3 2 5 2 2" xfId="5009"/>
    <cellStyle name="Total 3 2 5 2 3" xfId="6545"/>
    <cellStyle name="Total 3 2 5 2 4" xfId="7534"/>
    <cellStyle name="Total 3 2 5 3" xfId="5382"/>
    <cellStyle name="Total 3 2 5 4" xfId="6276"/>
    <cellStyle name="Total 3 2 5 5" xfId="7707"/>
    <cellStyle name="Total 3 2 6" xfId="2687"/>
    <cellStyle name="Total 3 2 6 2" xfId="3527"/>
    <cellStyle name="Total 3 2 6 2 2" xfId="6185"/>
    <cellStyle name="Total 3 2 6 2 3" xfId="6899"/>
    <cellStyle name="Total 3 2 6 2 4" xfId="8039"/>
    <cellStyle name="Total 3 2 6 3" xfId="6061"/>
    <cellStyle name="Total 3 2 6 4" xfId="6853"/>
    <cellStyle name="Total 3 2 6 5" xfId="7993"/>
    <cellStyle name="Total 3 2 7" xfId="1451"/>
    <cellStyle name="Total 3 2 7 2" xfId="3202"/>
    <cellStyle name="Total 3 2 7 2 2" xfId="4922"/>
    <cellStyle name="Total 3 2 7 2 3" xfId="6476"/>
    <cellStyle name="Total 3 2 7 2 4" xfId="7498"/>
    <cellStyle name="Total 3 2 7 3" xfId="4545"/>
    <cellStyle name="Total 3 2 7 4" xfId="6565"/>
    <cellStyle name="Total 3 2 7 5" xfId="7321"/>
    <cellStyle name="Total 3 2 8" xfId="2916"/>
    <cellStyle name="Total 3 2 8 2" xfId="3756"/>
    <cellStyle name="Total 3 2 8 2 2" xfId="5861"/>
    <cellStyle name="Total 3 2 8 2 3" xfId="6771"/>
    <cellStyle name="Total 3 2 8 2 4" xfId="7911"/>
    <cellStyle name="Total 3 2 8 3" xfId="4830"/>
    <cellStyle name="Total 3 2 8 4" xfId="6394"/>
    <cellStyle name="Total 3 2 8 5" xfId="7451"/>
    <cellStyle name="Total 3 2 9" xfId="5128"/>
    <cellStyle name="Total 3 3" xfId="641"/>
    <cellStyle name="Total 3 3 10" xfId="8212"/>
    <cellStyle name="Total 3 3 2" xfId="1173"/>
    <cellStyle name="Total 3 3 2 2" xfId="2382"/>
    <cellStyle name="Total 3 3 2 2 2" xfId="3408"/>
    <cellStyle name="Total 3 3 2 2 2 2" xfId="4464"/>
    <cellStyle name="Total 3 3 2 2 2 3" xfId="6486"/>
    <cellStyle name="Total 3 3 2 2 2 4" xfId="7290"/>
    <cellStyle name="Total 3 3 2 2 3" xfId="4788"/>
    <cellStyle name="Total 3 3 2 2 4" xfId="4991"/>
    <cellStyle name="Total 3 3 2 2 5" xfId="7434"/>
    <cellStyle name="Total 3 3 2 3" xfId="2905"/>
    <cellStyle name="Total 3 3 2 3 2" xfId="3745"/>
    <cellStyle name="Total 3 3 2 3 2 2" xfId="5145"/>
    <cellStyle name="Total 3 3 2 3 2 3" xfId="5844"/>
    <cellStyle name="Total 3 3 2 3 2 4" xfId="7594"/>
    <cellStyle name="Total 3 3 2 3 3" xfId="4718"/>
    <cellStyle name="Total 3 3 2 3 4" xfId="6150"/>
    <cellStyle name="Total 3 3 2 3 5" xfId="7399"/>
    <cellStyle name="Total 3 3 2 4" xfId="1539"/>
    <cellStyle name="Total 3 3 2 4 2" xfId="3270"/>
    <cellStyle name="Total 3 3 2 4 2 2" xfId="4213"/>
    <cellStyle name="Total 3 3 2 4 2 3" xfId="5375"/>
    <cellStyle name="Total 3 3 2 4 2 4" xfId="7182"/>
    <cellStyle name="Total 3 3 2 4 3" xfId="5348"/>
    <cellStyle name="Total 3 3 2 4 4" xfId="5570"/>
    <cellStyle name="Total 3 3 2 4 5" xfId="7693"/>
    <cellStyle name="Total 3 3 2 5" xfId="2660"/>
    <cellStyle name="Total 3 3 2 5 2" xfId="3500"/>
    <cellStyle name="Total 3 3 2 5 2 2" xfId="4203"/>
    <cellStyle name="Total 3 3 2 5 2 3" xfId="4669"/>
    <cellStyle name="Total 3 3 2 5 2 4" xfId="7174"/>
    <cellStyle name="Total 3 3 2 5 3" xfId="6526"/>
    <cellStyle name="Total 3 3 2 5 4" xfId="7040"/>
    <cellStyle name="Total 3 3 2 5 5" xfId="8180"/>
    <cellStyle name="Total 3 3 2 6" xfId="6442"/>
    <cellStyle name="Total 3 3 2 7" xfId="7006"/>
    <cellStyle name="Total 3 3 2 8" xfId="8146"/>
    <cellStyle name="Total 3 3 3" xfId="1407"/>
    <cellStyle name="Total 3 3 3 2" xfId="2616"/>
    <cellStyle name="Total 3 3 3 2 2" xfId="3468"/>
    <cellStyle name="Total 3 3 3 2 2 2" xfId="4204"/>
    <cellStyle name="Total 3 3 3 2 2 3" xfId="5690"/>
    <cellStyle name="Total 3 3 3 2 2 4" xfId="7175"/>
    <cellStyle name="Total 3 3 3 2 3" xfId="6413"/>
    <cellStyle name="Total 3 3 3 2 4" xfId="6997"/>
    <cellStyle name="Total 3 3 3 2 5" xfId="8137"/>
    <cellStyle name="Total 3 3 3 3" xfId="2993"/>
    <cellStyle name="Total 3 3 3 3 2" xfId="3833"/>
    <cellStyle name="Total 3 3 3 3 2 2" xfId="6152"/>
    <cellStyle name="Total 3 3 3 3 2 3" xfId="6886"/>
    <cellStyle name="Total 3 3 3 3 2 4" xfId="8026"/>
    <cellStyle name="Total 3 3 3 3 3" xfId="5160"/>
    <cellStyle name="Total 3 3 3 3 4" xfId="6351"/>
    <cellStyle name="Total 3 3 3 3 5" xfId="7603"/>
    <cellStyle name="Total 3 3 3 4" xfId="3087"/>
    <cellStyle name="Total 3 3 3 4 2" xfId="3927"/>
    <cellStyle name="Total 3 3 3 4 2 2" xfId="4152"/>
    <cellStyle name="Total 3 3 3 4 2 3" xfId="5031"/>
    <cellStyle name="Total 3 3 3 4 2 4" xfId="7145"/>
    <cellStyle name="Total 3 3 3 4 3" xfId="5677"/>
    <cellStyle name="Total 3 3 3 4 4" xfId="6698"/>
    <cellStyle name="Total 3 3 3 4 5" xfId="7838"/>
    <cellStyle name="Total 3 3 3 5" xfId="3163"/>
    <cellStyle name="Total 3 3 3 5 2" xfId="4003"/>
    <cellStyle name="Total 3 3 3 5 2 2" xfId="4076"/>
    <cellStyle name="Total 3 3 3 5 2 3" xfId="4779"/>
    <cellStyle name="Total 3 3 3 5 2 4" xfId="7101"/>
    <cellStyle name="Total 3 3 3 5 3" xfId="4841"/>
    <cellStyle name="Total 3 3 3 5 4" xfId="5208"/>
    <cellStyle name="Total 3 3 3 5 5" xfId="7458"/>
    <cellStyle name="Total 3 3 3 6" xfId="5750"/>
    <cellStyle name="Total 3 3 3 7" xfId="6726"/>
    <cellStyle name="Total 3 3 3 8" xfId="7866"/>
    <cellStyle name="Total 3 3 4" xfId="1850"/>
    <cellStyle name="Total 3 3 4 2" xfId="3328"/>
    <cellStyle name="Total 3 3 4 2 2" xfId="5529"/>
    <cellStyle name="Total 3 3 4 2 3" xfId="6630"/>
    <cellStyle name="Total 3 3 4 2 4" xfId="7770"/>
    <cellStyle name="Total 3 3 4 3" xfId="4940"/>
    <cellStyle name="Total 3 3 4 4" xfId="6502"/>
    <cellStyle name="Total 3 3 4 5" xfId="7505"/>
    <cellStyle name="Total 3 3 5" xfId="2739"/>
    <cellStyle name="Total 3 3 5 2" xfId="3579"/>
    <cellStyle name="Total 3 3 5 2 2" xfId="5856"/>
    <cellStyle name="Total 3 3 5 2 3" xfId="6768"/>
    <cellStyle name="Total 3 3 5 2 4" xfId="7908"/>
    <cellStyle name="Total 3 3 5 3" xfId="6425"/>
    <cellStyle name="Total 3 3 5 4" xfId="7001"/>
    <cellStyle name="Total 3 3 5 5" xfId="8141"/>
    <cellStyle name="Total 3 3 6" xfId="2767"/>
    <cellStyle name="Total 3 3 6 2" xfId="3607"/>
    <cellStyle name="Total 3 3 6 2 2" xfId="6335"/>
    <cellStyle name="Total 3 3 6 2 3" xfId="6964"/>
    <cellStyle name="Total 3 3 6 2 4" xfId="8104"/>
    <cellStyle name="Total 3 3 6 3" xfId="5904"/>
    <cellStyle name="Total 3 3 6 4" xfId="6791"/>
    <cellStyle name="Total 3 3 6 5" xfId="7931"/>
    <cellStyle name="Total 3 3 7" xfId="3019"/>
    <cellStyle name="Total 3 3 7 2" xfId="3859"/>
    <cellStyle name="Total 3 3 7 2 2" xfId="6291"/>
    <cellStyle name="Total 3 3 7 2 3" xfId="6941"/>
    <cellStyle name="Total 3 3 7 2 4" xfId="8081"/>
    <cellStyle name="Total 3 3 7 3" xfId="4226"/>
    <cellStyle name="Total 3 3 7 4" xfId="5445"/>
    <cellStyle name="Total 3 3 7 5" xfId="7191"/>
    <cellStyle name="Total 3 3 8" xfId="6595"/>
    <cellStyle name="Total 3 3 9" xfId="7072"/>
    <cellStyle name="Total 3 4" xfId="908"/>
    <cellStyle name="Total 3 4 2" xfId="2117"/>
    <cellStyle name="Total 3 4 2 2" xfId="3368"/>
    <cellStyle name="Total 3 4 2 2 2" xfId="4331"/>
    <cellStyle name="Total 3 4 2 2 3" xfId="5390"/>
    <cellStyle name="Total 3 4 2 2 4" xfId="7233"/>
    <cellStyle name="Total 3 4 2 3" xfId="4293"/>
    <cellStyle name="Total 3 4 2 4" xfId="5352"/>
    <cellStyle name="Total 3 4 2 5" xfId="7218"/>
    <cellStyle name="Total 3 4 3" xfId="2823"/>
    <cellStyle name="Total 3 4 3 2" xfId="3663"/>
    <cellStyle name="Total 3 4 3 2 2" xfId="5049"/>
    <cellStyle name="Total 3 4 3 2 3" xfId="4581"/>
    <cellStyle name="Total 3 4 3 2 4" xfId="7554"/>
    <cellStyle name="Total 3 4 3 3" xfId="4244"/>
    <cellStyle name="Total 3 4 3 4" xfId="5168"/>
    <cellStyle name="Total 3 4 3 5" xfId="7199"/>
    <cellStyle name="Total 3 4 4" xfId="2800"/>
    <cellStyle name="Total 3 4 4 2" xfId="3640"/>
    <cellStyle name="Total 3 4 4 2 2" xfId="5576"/>
    <cellStyle name="Total 3 4 4 2 3" xfId="6654"/>
    <cellStyle name="Total 3 4 4 2 4" xfId="7794"/>
    <cellStyle name="Total 3 4 4 3" xfId="4267"/>
    <cellStyle name="Total 3 4 4 4" xfId="4665"/>
    <cellStyle name="Total 3 4 4 5" xfId="7214"/>
    <cellStyle name="Total 3 4 5" xfId="2801"/>
    <cellStyle name="Total 3 4 5 2" xfId="3641"/>
    <cellStyle name="Total 3 4 5 2 2" xfId="4799"/>
    <cellStyle name="Total 3 4 5 2 3" xfId="4519"/>
    <cellStyle name="Total 3 4 5 2 4" xfId="7442"/>
    <cellStyle name="Total 3 4 5 3" xfId="4266"/>
    <cellStyle name="Total 3 4 5 4" xfId="5993"/>
    <cellStyle name="Total 3 4 5 5" xfId="7213"/>
    <cellStyle name="Total 3 4 6" xfId="4966"/>
    <cellStyle name="Total 3 4 7" xfId="5433"/>
    <cellStyle name="Total 3 4 8" xfId="7516"/>
    <cellStyle name="Total 3 5" xfId="2833"/>
    <cellStyle name="Total 3 5 2" xfId="3673"/>
    <cellStyle name="Total 3 5 2 2" xfId="6366"/>
    <cellStyle name="Total 3 5 2 3" xfId="6975"/>
    <cellStyle name="Total 3 5 2 4" xfId="8115"/>
    <cellStyle name="Total 3 5 3" xfId="5512"/>
    <cellStyle name="Total 3 5 4" xfId="6626"/>
    <cellStyle name="Total 3 5 5" xfId="7766"/>
    <cellStyle name="Total 3 6" xfId="2798"/>
    <cellStyle name="Total 3 6 2" xfId="3638"/>
    <cellStyle name="Total 3 6 2 2" xfId="5931"/>
    <cellStyle name="Total 3 6 2 3" xfId="6801"/>
    <cellStyle name="Total 3 6 2 4" xfId="7941"/>
    <cellStyle name="Total 3 6 3" xfId="4369"/>
    <cellStyle name="Total 3 6 4" xfId="4485"/>
    <cellStyle name="Total 3 6 5" xfId="7248"/>
    <cellStyle name="Total 3 7" xfId="6596"/>
    <cellStyle name="Total 3 8" xfId="7073"/>
    <cellStyle name="Total 3 9" xfId="8213"/>
    <cellStyle name="Total 4" xfId="372"/>
    <cellStyle name="Total 4 2" xfId="476"/>
    <cellStyle name="Total 4 2 10" xfId="6608"/>
    <cellStyle name="Total 4 2 11" xfId="7748"/>
    <cellStyle name="Total 4 2 2" xfId="741"/>
    <cellStyle name="Total 4 2 2 10" xfId="7970"/>
    <cellStyle name="Total 4 2 2 2" xfId="1273"/>
    <cellStyle name="Total 4 2 2 2 2" xfId="2482"/>
    <cellStyle name="Total 4 2 2 2 2 2" xfId="3424"/>
    <cellStyle name="Total 4 2 2 2 2 2 2" xfId="5184"/>
    <cellStyle name="Total 4 2 2 2 2 2 3" xfId="5604"/>
    <cellStyle name="Total 4 2 2 2 2 2 4" xfId="7614"/>
    <cellStyle name="Total 4 2 2 2 2 3" xfId="5915"/>
    <cellStyle name="Total 4 2 2 2 2 4" xfId="6795"/>
    <cellStyle name="Total 4 2 2 2 2 5" xfId="7935"/>
    <cellStyle name="Total 4 2 2 2 3" xfId="2937"/>
    <cellStyle name="Total 4 2 2 2 3 2" xfId="3777"/>
    <cellStyle name="Total 4 2 2 2 3 2 2" xfId="5998"/>
    <cellStyle name="Total 4 2 2 2 3 2 3" xfId="6827"/>
    <cellStyle name="Total 4 2 2 2 3 2 4" xfId="7967"/>
    <cellStyle name="Total 4 2 2 2 3 3" xfId="4865"/>
    <cellStyle name="Total 4 2 2 2 3 4" xfId="6199"/>
    <cellStyle name="Total 4 2 2 2 3 5" xfId="7470"/>
    <cellStyle name="Total 4 2 2 2 4" xfId="3033"/>
    <cellStyle name="Total 4 2 2 2 4 2" xfId="3873"/>
    <cellStyle name="Total 4 2 2 2 4 2 2" xfId="6282"/>
    <cellStyle name="Total 4 2 2 2 4 2 3" xfId="6938"/>
    <cellStyle name="Total 4 2 2 2 4 2 4" xfId="8078"/>
    <cellStyle name="Total 4 2 2 2 4 3" xfId="5560"/>
    <cellStyle name="Total 4 2 2 2 4 4" xfId="6642"/>
    <cellStyle name="Total 4 2 2 2 4 5" xfId="7782"/>
    <cellStyle name="Total 4 2 2 2 5" xfId="3126"/>
    <cellStyle name="Total 4 2 2 2 5 2" xfId="3966"/>
    <cellStyle name="Total 4 2 2 2 5 2 2" xfId="4113"/>
    <cellStyle name="Total 4 2 2 2 5 2 3" xfId="5598"/>
    <cellStyle name="Total 4 2 2 2 5 2 4" xfId="7119"/>
    <cellStyle name="Total 4 2 2 2 5 3" xfId="5102"/>
    <cellStyle name="Total 4 2 2 2 5 4" xfId="6358"/>
    <cellStyle name="Total 4 2 2 2 5 5" xfId="7578"/>
    <cellStyle name="Total 4 2 2 2 6" xfId="5886"/>
    <cellStyle name="Total 4 2 2 2 7" xfId="6786"/>
    <cellStyle name="Total 4 2 2 2 8" xfId="7926"/>
    <cellStyle name="Total 4 2 2 3" xfId="1423"/>
    <cellStyle name="Total 4 2 2 3 2" xfId="2632"/>
    <cellStyle name="Total 4 2 2 3 2 2" xfId="3484"/>
    <cellStyle name="Total 4 2 2 3 2 2 2" xfId="5092"/>
    <cellStyle name="Total 4 2 2 3 2 2 3" xfId="6018"/>
    <cellStyle name="Total 4 2 2 3 2 2 4" xfId="7572"/>
    <cellStyle name="Total 4 2 2 3 2 3" xfId="6093"/>
    <cellStyle name="Total 4 2 2 3 2 4" xfId="6865"/>
    <cellStyle name="Total 4 2 2 3 2 5" xfId="8005"/>
    <cellStyle name="Total 4 2 2 3 3" xfId="3009"/>
    <cellStyle name="Total 4 2 2 3 3 2" xfId="3849"/>
    <cellStyle name="Total 4 2 2 3 3 2 2" xfId="4965"/>
    <cellStyle name="Total 4 2 2 3 3 2 3" xfId="4537"/>
    <cellStyle name="Total 4 2 2 3 3 2 4" xfId="7515"/>
    <cellStyle name="Total 4 2 2 3 3 3" xfId="5543"/>
    <cellStyle name="Total 4 2 2 3 3 4" xfId="6637"/>
    <cellStyle name="Total 4 2 2 3 3 5" xfId="7777"/>
    <cellStyle name="Total 4 2 2 3 4" xfId="3103"/>
    <cellStyle name="Total 4 2 2 3 4 2" xfId="3943"/>
    <cellStyle name="Total 4 2 2 3 4 2 2" xfId="4136"/>
    <cellStyle name="Total 4 2 2 3 4 2 3" xfId="6360"/>
    <cellStyle name="Total 4 2 2 3 4 2 4" xfId="7134"/>
    <cellStyle name="Total 4 2 2 3 4 3" xfId="4925"/>
    <cellStyle name="Total 4 2 2 3 4 4" xfId="4497"/>
    <cellStyle name="Total 4 2 2 3 4 5" xfId="7499"/>
    <cellStyle name="Total 4 2 2 3 5" xfId="3177"/>
    <cellStyle name="Total 4 2 2 3 5 2" xfId="4017"/>
    <cellStyle name="Total 4 2 2 3 5 2 2" xfId="4062"/>
    <cellStyle name="Total 4 2 2 3 5 2 3" xfId="6157"/>
    <cellStyle name="Total 4 2 2 3 5 2 4" xfId="7092"/>
    <cellStyle name="Total 4 2 2 3 5 3" xfId="4649"/>
    <cellStyle name="Total 4 2 2 3 5 4" xfId="5846"/>
    <cellStyle name="Total 4 2 2 3 5 5" xfId="7370"/>
    <cellStyle name="Total 4 2 2 3 6" xfId="5398"/>
    <cellStyle name="Total 4 2 2 3 7" xfId="5059"/>
    <cellStyle name="Total 4 2 2 3 8" xfId="7714"/>
    <cellStyle name="Total 4 2 2 4" xfId="1950"/>
    <cellStyle name="Total 4 2 2 4 2" xfId="3344"/>
    <cellStyle name="Total 4 2 2 4 2 2" xfId="4466"/>
    <cellStyle name="Total 4 2 2 4 2 3" xfId="5700"/>
    <cellStyle name="Total 4 2 2 4 2 4" xfId="7291"/>
    <cellStyle name="Total 4 2 2 4 3" xfId="4298"/>
    <cellStyle name="Total 4 2 2 4 4" xfId="6102"/>
    <cellStyle name="Total 4 2 2 4 5" xfId="7220"/>
    <cellStyle name="Total 4 2 2 5" xfId="2772"/>
    <cellStyle name="Total 4 2 2 5 2" xfId="3612"/>
    <cellStyle name="Total 4 2 2 5 2 2" xfId="5878"/>
    <cellStyle name="Total 4 2 2 5 2 3" xfId="6782"/>
    <cellStyle name="Total 4 2 2 5 2 4" xfId="7922"/>
    <cellStyle name="Total 4 2 2 5 3" xfId="5885"/>
    <cellStyle name="Total 4 2 2 5 4" xfId="6785"/>
    <cellStyle name="Total 4 2 2 5 5" xfId="7925"/>
    <cellStyle name="Total 4 2 2 6" xfId="2885"/>
    <cellStyle name="Total 4 2 2 6 2" xfId="3725"/>
    <cellStyle name="Total 4 2 2 6 2 2" xfId="6267"/>
    <cellStyle name="Total 4 2 2 6 2 3" xfId="6930"/>
    <cellStyle name="Total 4 2 2 6 2 4" xfId="8070"/>
    <cellStyle name="Total 4 2 2 6 3" xfId="5720"/>
    <cellStyle name="Total 4 2 2 6 4" xfId="6713"/>
    <cellStyle name="Total 4 2 2 6 5" xfId="7853"/>
    <cellStyle name="Total 4 2 2 7" xfId="2863"/>
    <cellStyle name="Total 4 2 2 7 2" xfId="3703"/>
    <cellStyle name="Total 4 2 2 7 2 2" xfId="5030"/>
    <cellStyle name="Total 4 2 2 7 2 3" xfId="4959"/>
    <cellStyle name="Total 4 2 2 7 2 4" xfId="7541"/>
    <cellStyle name="Total 4 2 2 7 3" xfId="5593"/>
    <cellStyle name="Total 4 2 2 7 4" xfId="6662"/>
    <cellStyle name="Total 4 2 2 7 5" xfId="7802"/>
    <cellStyle name="Total 4 2 2 8" xfId="6001"/>
    <cellStyle name="Total 4 2 2 9" xfId="6830"/>
    <cellStyle name="Total 4 2 3" xfId="1008"/>
    <cellStyle name="Total 4 2 3 2" xfId="2217"/>
    <cellStyle name="Total 4 2 3 2 2" xfId="3384"/>
    <cellStyle name="Total 4 2 3 2 2 2" xfId="4376"/>
    <cellStyle name="Total 4 2 3 2 2 3" xfId="5616"/>
    <cellStyle name="Total 4 2 3 2 2 4" xfId="7251"/>
    <cellStyle name="Total 4 2 3 2 3" xfId="4773"/>
    <cellStyle name="Total 4 2 3 2 4" xfId="5256"/>
    <cellStyle name="Total 4 2 3 2 5" xfId="7428"/>
    <cellStyle name="Total 4 2 3 3" xfId="2856"/>
    <cellStyle name="Total 4 2 3 3 2" xfId="3696"/>
    <cellStyle name="Total 4 2 3 3 2 2" xfId="4454"/>
    <cellStyle name="Total 4 2 3 3 2 3" xfId="4320"/>
    <cellStyle name="Total 4 2 3 3 2 4" xfId="7282"/>
    <cellStyle name="Total 4 2 3 3 3" xfId="4242"/>
    <cellStyle name="Total 4 2 3 3 4" xfId="4950"/>
    <cellStyle name="Total 4 2 3 3 5" xfId="7197"/>
    <cellStyle name="Total 4 2 3 4" xfId="2716"/>
    <cellStyle name="Total 4 2 3 4 2" xfId="3556"/>
    <cellStyle name="Total 4 2 3 4 2 2" xfId="6569"/>
    <cellStyle name="Total 4 2 3 4 2 3" xfId="7059"/>
    <cellStyle name="Total 4 2 3 4 2 4" xfId="8199"/>
    <cellStyle name="Total 4 2 3 4 3" xfId="5427"/>
    <cellStyle name="Total 4 2 3 4 4" xfId="5839"/>
    <cellStyle name="Total 4 2 3 4 5" xfId="7731"/>
    <cellStyle name="Total 4 2 3 5" xfId="2872"/>
    <cellStyle name="Total 4 2 3 5 2" xfId="3712"/>
    <cellStyle name="Total 4 2 3 5 2 2" xfId="5805"/>
    <cellStyle name="Total 4 2 3 5 2 3" xfId="6751"/>
    <cellStyle name="Total 4 2 3 5 2 4" xfId="7891"/>
    <cellStyle name="Total 4 2 3 5 3" xfId="4570"/>
    <cellStyle name="Total 4 2 3 5 4" xfId="5384"/>
    <cellStyle name="Total 4 2 3 5 5" xfId="7331"/>
    <cellStyle name="Total 4 2 3 6" xfId="4982"/>
    <cellStyle name="Total 4 2 3 7" xfId="5075"/>
    <cellStyle name="Total 4 2 3 8" xfId="7524"/>
    <cellStyle name="Total 4 2 4" xfId="1383"/>
    <cellStyle name="Total 4 2 4 2" xfId="2592"/>
    <cellStyle name="Total 4 2 4 2 2" xfId="3444"/>
    <cellStyle name="Total 4 2 4 2 2 2" xfId="5317"/>
    <cellStyle name="Total 4 2 4 2 2 3" xfId="5596"/>
    <cellStyle name="Total 4 2 4 2 2 4" xfId="7681"/>
    <cellStyle name="Total 4 2 4 2 3" xfId="6053"/>
    <cellStyle name="Total 4 2 4 2 4" xfId="6847"/>
    <cellStyle name="Total 4 2 4 2 5" xfId="7987"/>
    <cellStyle name="Total 4 2 4 3" xfId="2969"/>
    <cellStyle name="Total 4 2 4 3 2" xfId="3809"/>
    <cellStyle name="Total 4 2 4 3 2 2" xfId="5917"/>
    <cellStyle name="Total 4 2 4 3 2 3" xfId="6797"/>
    <cellStyle name="Total 4 2 4 3 2 4" xfId="7937"/>
    <cellStyle name="Total 4 2 4 3 3" xfId="4515"/>
    <cellStyle name="Total 4 2 4 3 4" xfId="4398"/>
    <cellStyle name="Total 4 2 4 3 5" xfId="7312"/>
    <cellStyle name="Total 4 2 4 4" xfId="3063"/>
    <cellStyle name="Total 4 2 4 4 2" xfId="3903"/>
    <cellStyle name="Total 4 2 4 4 2 2" xfId="4176"/>
    <cellStyle name="Total 4 2 4 4 2 3" xfId="4444"/>
    <cellStyle name="Total 4 2 4 4 2 4" xfId="7158"/>
    <cellStyle name="Total 4 2 4 4 3" xfId="4513"/>
    <cellStyle name="Total 4 2 4 4 4" xfId="4282"/>
    <cellStyle name="Total 4 2 4 4 5" xfId="7310"/>
    <cellStyle name="Total 4 2 4 5" xfId="3145"/>
    <cellStyle name="Total 4 2 4 5 2" xfId="3985"/>
    <cellStyle name="Total 4 2 4 5 2 2" xfId="4094"/>
    <cellStyle name="Total 4 2 4 5 2 3" xfId="5920"/>
    <cellStyle name="Total 4 2 4 5 2 4" xfId="7108"/>
    <cellStyle name="Total 4 2 4 5 3" xfId="4650"/>
    <cellStyle name="Total 4 2 4 5 4" xfId="5964"/>
    <cellStyle name="Total 4 2 4 5 5" xfId="7371"/>
    <cellStyle name="Total 4 2 4 6" xfId="5556"/>
    <cellStyle name="Total 4 2 4 7" xfId="6641"/>
    <cellStyle name="Total 4 2 4 8" xfId="7781"/>
    <cellStyle name="Total 4 2 5" xfId="1685"/>
    <cellStyle name="Total 4 2 5 2" xfId="3304"/>
    <cellStyle name="Total 4 2 5 2 2" xfId="5790"/>
    <cellStyle name="Total 4 2 5 2 3" xfId="6744"/>
    <cellStyle name="Total 4 2 5 2 4" xfId="7884"/>
    <cellStyle name="Total 4 2 5 3" xfId="5731"/>
    <cellStyle name="Total 4 2 5 4" xfId="6717"/>
    <cellStyle name="Total 4 2 5 5" xfId="7857"/>
    <cellStyle name="Total 4 2 6" xfId="2688"/>
    <cellStyle name="Total 4 2 6 2" xfId="3528"/>
    <cellStyle name="Total 4 2 6 2 2" xfId="5231"/>
    <cellStyle name="Total 4 2 6 2 3" xfId="5381"/>
    <cellStyle name="Total 4 2 6 2 4" xfId="7638"/>
    <cellStyle name="Total 4 2 6 3" xfId="6497"/>
    <cellStyle name="Total 4 2 6 4" xfId="7029"/>
    <cellStyle name="Total 4 2 6 5" xfId="8169"/>
    <cellStyle name="Total 4 2 7" xfId="1452"/>
    <cellStyle name="Total 4 2 7 2" xfId="3203"/>
    <cellStyle name="Total 4 2 7 2 2" xfId="4598"/>
    <cellStyle name="Total 4 2 7 2 3" xfId="5024"/>
    <cellStyle name="Total 4 2 7 2 4" xfId="7341"/>
    <cellStyle name="Total 4 2 7 3" xfId="5221"/>
    <cellStyle name="Total 4 2 7 4" xfId="5171"/>
    <cellStyle name="Total 4 2 7 5" xfId="7634"/>
    <cellStyle name="Total 4 2 8" xfId="2696"/>
    <cellStyle name="Total 4 2 8 2" xfId="3536"/>
    <cellStyle name="Total 4 2 8 2 2" xfId="5768"/>
    <cellStyle name="Total 4 2 8 2 3" xfId="6734"/>
    <cellStyle name="Total 4 2 8 2 4" xfId="7874"/>
    <cellStyle name="Total 4 2 8 3" xfId="6020"/>
    <cellStyle name="Total 4 2 8 4" xfId="6835"/>
    <cellStyle name="Total 4 2 8 5" xfId="7975"/>
    <cellStyle name="Total 4 2 9" xfId="5479"/>
    <cellStyle name="Total 4 3" xfId="642"/>
    <cellStyle name="Total 4 3 10" xfId="8010"/>
    <cellStyle name="Total 4 3 2" xfId="1174"/>
    <cellStyle name="Total 4 3 2 2" xfId="2383"/>
    <cellStyle name="Total 4 3 2 2 2" xfId="3409"/>
    <cellStyle name="Total 4 3 2 2 2 2" xfId="5149"/>
    <cellStyle name="Total 4 3 2 2 2 3" xfId="6588"/>
    <cellStyle name="Total 4 3 2 2 2 4" xfId="7596"/>
    <cellStyle name="Total 4 3 2 2 3" xfId="5393"/>
    <cellStyle name="Total 4 3 2 2 4" xfId="6215"/>
    <cellStyle name="Total 4 3 2 2 5" xfId="7710"/>
    <cellStyle name="Total 4 3 2 3" xfId="2906"/>
    <cellStyle name="Total 4 3 2 3 2" xfId="3746"/>
    <cellStyle name="Total 4 3 2 3 2 2" xfId="6570"/>
    <cellStyle name="Total 4 3 2 3 2 3" xfId="7060"/>
    <cellStyle name="Total 4 3 2 3 2 4" xfId="8200"/>
    <cellStyle name="Total 4 3 2 3 3" xfId="5308"/>
    <cellStyle name="Total 4 3 2 3 4" xfId="5520"/>
    <cellStyle name="Total 4 3 2 3 5" xfId="7674"/>
    <cellStyle name="Total 4 3 2 4" xfId="1540"/>
    <cellStyle name="Total 4 3 2 4 2" xfId="3271"/>
    <cellStyle name="Total 4 3 2 4 2 2" xfId="5042"/>
    <cellStyle name="Total 4 3 2 4 2 3" xfId="6374"/>
    <cellStyle name="Total 4 3 2 4 2 4" xfId="7548"/>
    <cellStyle name="Total 4 3 2 4 3" xfId="5698"/>
    <cellStyle name="Total 4 3 2 4 4" xfId="6702"/>
    <cellStyle name="Total 4 3 2 4 5" xfId="7842"/>
    <cellStyle name="Total 4 3 2 5" xfId="2661"/>
    <cellStyle name="Total 4 3 2 5 2" xfId="3501"/>
    <cellStyle name="Total 4 3 2 5 2 2" xfId="4202"/>
    <cellStyle name="Total 4 3 2 5 2 3" xfId="4820"/>
    <cellStyle name="Total 4 3 2 5 2 4" xfId="7173"/>
    <cellStyle name="Total 4 3 2 5 3" xfId="6040"/>
    <cellStyle name="Total 4 3 2 5 4" xfId="6843"/>
    <cellStyle name="Total 4 3 2 5 5" xfId="7983"/>
    <cellStyle name="Total 4 3 2 6" xfId="5951"/>
    <cellStyle name="Total 4 3 2 7" xfId="6809"/>
    <cellStyle name="Total 4 3 2 8" xfId="7949"/>
    <cellStyle name="Total 4 3 3" xfId="1408"/>
    <cellStyle name="Total 4 3 3 2" xfId="2617"/>
    <cellStyle name="Total 4 3 3 2 2" xfId="3469"/>
    <cellStyle name="Total 4 3 3 2 2 2" xfId="5037"/>
    <cellStyle name="Total 4 3 3 2 2 3" xfId="6123"/>
    <cellStyle name="Total 4 3 3 2 2 4" xfId="7544"/>
    <cellStyle name="Total 4 3 3 2 3" xfId="5922"/>
    <cellStyle name="Total 4 3 3 2 4" xfId="6798"/>
    <cellStyle name="Total 4 3 3 2 5" xfId="7938"/>
    <cellStyle name="Total 4 3 3 3" xfId="2994"/>
    <cellStyle name="Total 4 3 3 3 2" xfId="3834"/>
    <cellStyle name="Total 4 3 3 3 2 2" xfId="5064"/>
    <cellStyle name="Total 4 3 3 3 2 3" xfId="5343"/>
    <cellStyle name="Total 4 3 3 3 2 4" xfId="7563"/>
    <cellStyle name="Total 4 3 3 3 3" xfId="5509"/>
    <cellStyle name="Total 4 3 3 3 4" xfId="6624"/>
    <cellStyle name="Total 4 3 3 3 5" xfId="7764"/>
    <cellStyle name="Total 4 3 3 4" xfId="3088"/>
    <cellStyle name="Total 4 3 3 4 2" xfId="3928"/>
    <cellStyle name="Total 4 3 3 4 2 2" xfId="4151"/>
    <cellStyle name="Total 4 3 3 4 2 3" xfId="4315"/>
    <cellStyle name="Total 4 3 3 4 2 4" xfId="7144"/>
    <cellStyle name="Total 4 3 3 4 3" xfId="4891"/>
    <cellStyle name="Total 4 3 3 4 4" xfId="4572"/>
    <cellStyle name="Total 4 3 3 4 5" xfId="7486"/>
    <cellStyle name="Total 4 3 3 5" xfId="3164"/>
    <cellStyle name="Total 4 3 3 5 2" xfId="4004"/>
    <cellStyle name="Total 4 3 3 5 2 2" xfId="4075"/>
    <cellStyle name="Total 4 3 3 5 2 3" xfId="5981"/>
    <cellStyle name="Total 4 3 3 5 2 4" xfId="7100"/>
    <cellStyle name="Total 4 3 3 5 3" xfId="4510"/>
    <cellStyle name="Total 4 3 3 5 4" xfId="5310"/>
    <cellStyle name="Total 4 3 3 5 5" xfId="7307"/>
    <cellStyle name="Total 4 3 3 6" xfId="4960"/>
    <cellStyle name="Total 4 3 3 7" xfId="5086"/>
    <cellStyle name="Total 4 3 3 8" xfId="7513"/>
    <cellStyle name="Total 4 3 4" xfId="1851"/>
    <cellStyle name="Total 4 3 4 2" xfId="3329"/>
    <cellStyle name="Total 4 3 4 2 2" xfId="4755"/>
    <cellStyle name="Total 4 3 4 2 3" xfId="5022"/>
    <cellStyle name="Total 4 3 4 2 4" xfId="7420"/>
    <cellStyle name="Total 4 3 4 3" xfId="4611"/>
    <cellStyle name="Total 4 3 4 4" xfId="5853"/>
    <cellStyle name="Total 4 3 4 5" xfId="7349"/>
    <cellStyle name="Total 4 3 5" xfId="2740"/>
    <cellStyle name="Total 4 3 5 2" xfId="3580"/>
    <cellStyle name="Total 4 3 5 2 2" xfId="6196"/>
    <cellStyle name="Total 4 3 5 2 3" xfId="6902"/>
    <cellStyle name="Total 4 3 5 2 4" xfId="8042"/>
    <cellStyle name="Total 4 3 5 3" xfId="5936"/>
    <cellStyle name="Total 4 3 5 4" xfId="6804"/>
    <cellStyle name="Total 4 3 5 5" xfId="7944"/>
    <cellStyle name="Total 4 3 6" xfId="2685"/>
    <cellStyle name="Total 4 3 6 2" xfId="3525"/>
    <cellStyle name="Total 4 3 6 2 2" xfId="6329"/>
    <cellStyle name="Total 4 3 6 2 3" xfId="6960"/>
    <cellStyle name="Total 4 3 6 2 4" xfId="8100"/>
    <cellStyle name="Total 4 3 6 3" xfId="6106"/>
    <cellStyle name="Total 4 3 6 4" xfId="6872"/>
    <cellStyle name="Total 4 3 6 5" xfId="8012"/>
    <cellStyle name="Total 4 3 7" xfId="1489"/>
    <cellStyle name="Total 4 3 7 2" xfId="3240"/>
    <cellStyle name="Total 4 3 7 2 2" xfId="5416"/>
    <cellStyle name="Total 4 3 7 2 3" xfId="6284"/>
    <cellStyle name="Total 4 3 7 2 4" xfId="7725"/>
    <cellStyle name="Total 4 3 7 3" xfId="4954"/>
    <cellStyle name="Total 4 3 7 4" xfId="5373"/>
    <cellStyle name="Total 4 3 7 5" xfId="7510"/>
    <cellStyle name="Total 4 3 8" xfId="6103"/>
    <cellStyle name="Total 4 3 9" xfId="6870"/>
    <cellStyle name="Total 4 4" xfId="909"/>
    <cellStyle name="Total 4 4 2" xfId="2118"/>
    <cellStyle name="Total 4 4 2 2" xfId="3369"/>
    <cellStyle name="Total 4 4 2 2 2" xfId="4210"/>
    <cellStyle name="Total 4 4 2 2 3" xfId="6466"/>
    <cellStyle name="Total 4 4 2 2 4" xfId="7180"/>
    <cellStyle name="Total 4 4 2 3" xfId="5072"/>
    <cellStyle name="Total 4 4 2 4" xfId="5971"/>
    <cellStyle name="Total 4 4 2 5" xfId="7565"/>
    <cellStyle name="Total 4 4 3" xfId="2824"/>
    <cellStyle name="Total 4 4 3 2" xfId="3664"/>
    <cellStyle name="Total 4 4 3 2 2" xfId="6416"/>
    <cellStyle name="Total 4 4 3 2 3" xfId="6998"/>
    <cellStyle name="Total 4 4 3 2 4" xfId="8138"/>
    <cellStyle name="Total 4 4 3 3" xfId="4243"/>
    <cellStyle name="Total 4 4 3 4" xfId="6475"/>
    <cellStyle name="Total 4 4 3 5" xfId="7198"/>
    <cellStyle name="Total 4 4 4" xfId="2883"/>
    <cellStyle name="Total 4 4 4 2" xfId="3723"/>
    <cellStyle name="Total 4 4 4 2 2" xfId="6480"/>
    <cellStyle name="Total 4 4 4 2 3" xfId="7021"/>
    <cellStyle name="Total 4 4 4 2 4" xfId="8161"/>
    <cellStyle name="Total 4 4 4 3" xfId="4771"/>
    <cellStyle name="Total 4 4 4 4" xfId="5902"/>
    <cellStyle name="Total 4 4 4 5" xfId="7427"/>
    <cellStyle name="Total 4 4 5" xfId="1517"/>
    <cellStyle name="Total 4 4 5 2" xfId="3251"/>
    <cellStyle name="Total 4 4 5 2 2" xfId="4886"/>
    <cellStyle name="Total 4 4 5 2 3" xfId="4853"/>
    <cellStyle name="Total 4 4 5 2 4" xfId="7482"/>
    <cellStyle name="Total 4 4 5 3" xfId="5212"/>
    <cellStyle name="Total 4 4 5 4" xfId="6383"/>
    <cellStyle name="Total 4 4 5 5" xfId="7629"/>
    <cellStyle name="Total 4 4 6" xfId="6378"/>
    <cellStyle name="Total 4 4 7" xfId="6980"/>
    <cellStyle name="Total 4 4 8" xfId="8120"/>
    <cellStyle name="Total 4 5" xfId="2914"/>
    <cellStyle name="Total 4 5 2" xfId="3754"/>
    <cellStyle name="Total 4 5 2 2" xfId="4964"/>
    <cellStyle name="Total 4 5 2 3" xfId="5937"/>
    <cellStyle name="Total 4 5 2 4" xfId="7514"/>
    <cellStyle name="Total 4 5 3" xfId="5265"/>
    <cellStyle name="Total 4 5 4" xfId="5252"/>
    <cellStyle name="Total 4 5 5" xfId="7654"/>
    <cellStyle name="Total 4 6" xfId="3038"/>
    <cellStyle name="Total 4 6 2" xfId="3878"/>
    <cellStyle name="Total 4 6 2 2" xfId="6169"/>
    <cellStyle name="Total 4 6 2 3" xfId="6892"/>
    <cellStyle name="Total 4 6 2 4" xfId="8032"/>
    <cellStyle name="Total 4 6 3" xfId="4623"/>
    <cellStyle name="Total 4 6 4" xfId="5738"/>
    <cellStyle name="Total 4 6 5" xfId="7354"/>
    <cellStyle name="Total 4 7" xfId="6104"/>
    <cellStyle name="Total 4 8" xfId="6871"/>
    <cellStyle name="Total 4 9" xfId="8011"/>
    <cellStyle name="Total 5" xfId="373"/>
    <cellStyle name="Total 5 2" xfId="477"/>
    <cellStyle name="Total 5 2 10" xfId="5551"/>
    <cellStyle name="Total 5 2 11" xfId="7392"/>
    <cellStyle name="Total 5 2 2" xfId="742"/>
    <cellStyle name="Total 5 2 2 10" xfId="8079"/>
    <cellStyle name="Total 5 2 2 2" xfId="1274"/>
    <cellStyle name="Total 5 2 2 2 2" xfId="2483"/>
    <cellStyle name="Total 5 2 2 2 2 2" xfId="3425"/>
    <cellStyle name="Total 5 2 2 2 2 2 2" xfId="5532"/>
    <cellStyle name="Total 5 2 2 2 2 2 3" xfId="6631"/>
    <cellStyle name="Total 5 2 2 2 2 2 4" xfId="7771"/>
    <cellStyle name="Total 5 2 2 2 2 3" xfId="6227"/>
    <cellStyle name="Total 5 2 2 2 2 4" xfId="6916"/>
    <cellStyle name="Total 5 2 2 2 2 5" xfId="8056"/>
    <cellStyle name="Total 5 2 2 2 3" xfId="2938"/>
    <cellStyle name="Total 5 2 2 2 3 2" xfId="3778"/>
    <cellStyle name="Total 5 2 2 2 3 2 2" xfId="6281"/>
    <cellStyle name="Total 5 2 2 2 3 2 3" xfId="6937"/>
    <cellStyle name="Total 5 2 2 2 3 2 4" xfId="8077"/>
    <cellStyle name="Total 5 2 2 2 3 3" xfId="4539"/>
    <cellStyle name="Total 5 2 2 2 3 4" xfId="4357"/>
    <cellStyle name="Total 5 2 2 2 3 5" xfId="7319"/>
    <cellStyle name="Total 5 2 2 2 4" xfId="3034"/>
    <cellStyle name="Total 5 2 2 2 4 2" xfId="3874"/>
    <cellStyle name="Total 5 2 2 2 4 2 2" xfId="5780"/>
    <cellStyle name="Total 5 2 2 2 4 2 3" xfId="6741"/>
    <cellStyle name="Total 5 2 2 2 4 2 4" xfId="7881"/>
    <cellStyle name="Total 5 2 2 2 4 3" xfId="4786"/>
    <cellStyle name="Total 5 2 2 2 4 4" xfId="6509"/>
    <cellStyle name="Total 5 2 2 2 4 5" xfId="7433"/>
    <cellStyle name="Total 5 2 2 2 5" xfId="3127"/>
    <cellStyle name="Total 5 2 2 2 5 2" xfId="3967"/>
    <cellStyle name="Total 5 2 2 2 5 2 2" xfId="4112"/>
    <cellStyle name="Total 5 2 2 2 5 2 3" xfId="5641"/>
    <cellStyle name="Total 5 2 2 2 5 2 4" xfId="7118"/>
    <cellStyle name="Total 5 2 2 2 5 3" xfId="5460"/>
    <cellStyle name="Total 5 2 2 2 5 4" xfId="5894"/>
    <cellStyle name="Total 5 2 2 2 5 5" xfId="7742"/>
    <cellStyle name="Total 5 2 2 2 6" xfId="6212"/>
    <cellStyle name="Total 5 2 2 2 7" xfId="6913"/>
    <cellStyle name="Total 5 2 2 2 8" xfId="8053"/>
    <cellStyle name="Total 5 2 2 3" xfId="1424"/>
    <cellStyle name="Total 5 2 2 3 2" xfId="2633"/>
    <cellStyle name="Total 5 2 2 3 2 2" xfId="3485"/>
    <cellStyle name="Total 5 2 2 3 2 2 2" xfId="5450"/>
    <cellStyle name="Total 5 2 2 3 2 2 3" xfId="6192"/>
    <cellStyle name="Total 5 2 2 3 2 2 4" xfId="7736"/>
    <cellStyle name="Total 5 2 2 3 2 3" xfId="6533"/>
    <cellStyle name="Total 5 2 2 3 2 4" xfId="7044"/>
    <cellStyle name="Total 5 2 2 3 2 5" xfId="8184"/>
    <cellStyle name="Total 5 2 2 3 3" xfId="3010"/>
    <cellStyle name="Total 5 2 2 3 3 2" xfId="3850"/>
    <cellStyle name="Total 5 2 2 3 3 2 2" xfId="6159"/>
    <cellStyle name="Total 5 2 2 3 3 2 3" xfId="6887"/>
    <cellStyle name="Total 5 2 2 3 3 2 4" xfId="8027"/>
    <cellStyle name="Total 5 2 2 3 3 3" xfId="4769"/>
    <cellStyle name="Total 5 2 2 3 3 4" xfId="5207"/>
    <cellStyle name="Total 5 2 2 3 3 5" xfId="7426"/>
    <cellStyle name="Total 5 2 2 3 4" xfId="3104"/>
    <cellStyle name="Total 5 2 2 3 4 2" xfId="3944"/>
    <cellStyle name="Total 5 2 2 3 4 2 2" xfId="4135"/>
    <cellStyle name="Total 5 2 2 3 4 2 3" xfId="4358"/>
    <cellStyle name="Total 5 2 2 3 4 2 4" xfId="7133"/>
    <cellStyle name="Total 5 2 2 3 4 3" xfId="4601"/>
    <cellStyle name="Total 5 2 2 3 4 4" xfId="4285"/>
    <cellStyle name="Total 5 2 2 3 4 5" xfId="7344"/>
    <cellStyle name="Total 5 2 2 3 5" xfId="3178"/>
    <cellStyle name="Total 5 2 2 3 5 2" xfId="4018"/>
    <cellStyle name="Total 5 2 2 3 5 2 2" xfId="4061"/>
    <cellStyle name="Total 5 2 2 3 5 2 3" xfId="6300"/>
    <cellStyle name="Total 5 2 2 3 5 2 4" xfId="7091"/>
    <cellStyle name="Total 5 2 2 3 5 3" xfId="5240"/>
    <cellStyle name="Total 5 2 2 3 5 4" xfId="6367"/>
    <cellStyle name="Total 5 2 2 3 5 5" xfId="7643"/>
    <cellStyle name="Total 5 2 2 3 6" xfId="5748"/>
    <cellStyle name="Total 5 2 2 3 7" xfId="6724"/>
    <cellStyle name="Total 5 2 2 3 8" xfId="7864"/>
    <cellStyle name="Total 5 2 2 4" xfId="1951"/>
    <cellStyle name="Total 5 2 2 4 2" xfId="3345"/>
    <cellStyle name="Total 5 2 2 4 2 2" xfId="5151"/>
    <cellStyle name="Total 5 2 2 4 2 3" xfId="4482"/>
    <cellStyle name="Total 5 2 2 4 2 4" xfId="7597"/>
    <cellStyle name="Total 5 2 2 4 3" xfId="5076"/>
    <cellStyle name="Total 5 2 2 4 4" xfId="4751"/>
    <cellStyle name="Total 5 2 2 4 5" xfId="7566"/>
    <cellStyle name="Total 5 2 2 5" xfId="2773"/>
    <cellStyle name="Total 5 2 2 5 2" xfId="3613"/>
    <cellStyle name="Total 5 2 2 5 2 2" xfId="6208"/>
    <cellStyle name="Total 5 2 2 5 2 3" xfId="6909"/>
    <cellStyle name="Total 5 2 2 5 2 4" xfId="8049"/>
    <cellStyle name="Total 5 2 2 5 3" xfId="6132"/>
    <cellStyle name="Total 5 2 2 5 4" xfId="6877"/>
    <cellStyle name="Total 5 2 2 5 5" xfId="8017"/>
    <cellStyle name="Total 5 2 2 6" xfId="2720"/>
    <cellStyle name="Total 5 2 2 6 2" xfId="3560"/>
    <cellStyle name="Total 5 2 2 6 2 2" xfId="6470"/>
    <cellStyle name="Total 5 2 2 6 2 3" xfId="7016"/>
    <cellStyle name="Total 5 2 2 6 2 4" xfId="8156"/>
    <cellStyle name="Total 5 2 2 6 3" xfId="6121"/>
    <cellStyle name="Total 5 2 2 6 4" xfId="6876"/>
    <cellStyle name="Total 5 2 2 6 5" xfId="8016"/>
    <cellStyle name="Total 5 2 2 7" xfId="2829"/>
    <cellStyle name="Total 5 2 2 7 2" xfId="3669"/>
    <cellStyle name="Total 5 2 2 7 2 2" xfId="6514"/>
    <cellStyle name="Total 5 2 2 7 2 3" xfId="7036"/>
    <cellStyle name="Total 5 2 2 7 2 4" xfId="8176"/>
    <cellStyle name="Total 5 2 2 7 3" xfId="5594"/>
    <cellStyle name="Total 5 2 2 7 4" xfId="6663"/>
    <cellStyle name="Total 5 2 2 7 5" xfId="7803"/>
    <cellStyle name="Total 5 2 2 8" xfId="6283"/>
    <cellStyle name="Total 5 2 2 9" xfId="6939"/>
    <cellStyle name="Total 5 2 3" xfId="1009"/>
    <cellStyle name="Total 5 2 3 2" xfId="2218"/>
    <cellStyle name="Total 5 2 3 2 2" xfId="3385"/>
    <cellStyle name="Total 5 2 3 2 2 2" xfId="5095"/>
    <cellStyle name="Total 5 2 3 2 2 3" xfId="5013"/>
    <cellStyle name="Total 5 2 3 2 2 4" xfId="7574"/>
    <cellStyle name="Total 5 2 3 2 3" xfId="5374"/>
    <cellStyle name="Total 5 2 3 2 4" xfId="6118"/>
    <cellStyle name="Total 5 2 3 2 5" xfId="7705"/>
    <cellStyle name="Total 5 2 3 3" xfId="2857"/>
    <cellStyle name="Total 5 2 3 3 2" xfId="3697"/>
    <cellStyle name="Total 5 2 3 3 2 2" xfId="4194"/>
    <cellStyle name="Total 5 2 3 3 2 3" xfId="4491"/>
    <cellStyle name="Total 5 2 3 3 2 4" xfId="7169"/>
    <cellStyle name="Total 5 2 3 3 3" xfId="4241"/>
    <cellStyle name="Total 5 2 3 3 4" xfId="5646"/>
    <cellStyle name="Total 5 2 3 3 5" xfId="7196"/>
    <cellStyle name="Total 5 2 3 4" xfId="2845"/>
    <cellStyle name="Total 5 2 3 4 2" xfId="3685"/>
    <cellStyle name="Total 5 2 3 4 2 2" xfId="4995"/>
    <cellStyle name="Total 5 2 3 4 2 3" xfId="5615"/>
    <cellStyle name="Total 5 2 3 4 2 4" xfId="7528"/>
    <cellStyle name="Total 5 2 3 4 3" xfId="4848"/>
    <cellStyle name="Total 5 2 3 4 4" xfId="4911"/>
    <cellStyle name="Total 5 2 3 4 5" xfId="7463"/>
    <cellStyle name="Total 5 2 3 5" xfId="2697"/>
    <cellStyle name="Total 5 2 3 5 2" xfId="3537"/>
    <cellStyle name="Total 5 2 3 5 2 2" xfId="4977"/>
    <cellStyle name="Total 5 2 3 5 2 3" xfId="5921"/>
    <cellStyle name="Total 5 2 3 5 2 4" xfId="7520"/>
    <cellStyle name="Total 5 2 3 5 3" xfId="6459"/>
    <cellStyle name="Total 5 2 3 5 4" xfId="7011"/>
    <cellStyle name="Total 5 2 3 5 5" xfId="8151"/>
    <cellStyle name="Total 5 2 3 6" xfId="6552"/>
    <cellStyle name="Total 5 2 3 7" xfId="7054"/>
    <cellStyle name="Total 5 2 3 8" xfId="8194"/>
    <cellStyle name="Total 5 2 4" xfId="1384"/>
    <cellStyle name="Total 5 2 4 2" xfId="2593"/>
    <cellStyle name="Total 5 2 4 2 2" xfId="3445"/>
    <cellStyle name="Total 5 2 4 2 2 2" xfId="5667"/>
    <cellStyle name="Total 5 2 4 2 2 3" xfId="6690"/>
    <cellStyle name="Total 5 2 4 2 2 4" xfId="7830"/>
    <cellStyle name="Total 5 2 4 2 3" xfId="6487"/>
    <cellStyle name="Total 5 2 4 2 4" xfId="7023"/>
    <cellStyle name="Total 5 2 4 2 5" xfId="8163"/>
    <cellStyle name="Total 5 2 4 3" xfId="2970"/>
    <cellStyle name="Total 5 2 4 3 2" xfId="3810"/>
    <cellStyle name="Total 5 2 4 3 2 2" xfId="6326"/>
    <cellStyle name="Total 5 2 4 3 2 3" xfId="6957"/>
    <cellStyle name="Total 5 2 4 3 2 4" xfId="8097"/>
    <cellStyle name="Total 5 2 4 3 3" xfId="5196"/>
    <cellStyle name="Total 5 2 4 3 4" xfId="4666"/>
    <cellStyle name="Total 5 2 4 3 5" xfId="7621"/>
    <cellStyle name="Total 5 2 4 4" xfId="3064"/>
    <cellStyle name="Total 5 2 4 4 2" xfId="3904"/>
    <cellStyle name="Total 5 2 4 4 2 2" xfId="4175"/>
    <cellStyle name="Total 5 2 4 4 2 3" xfId="4532"/>
    <cellStyle name="Total 5 2 4 4 2 4" xfId="7157"/>
    <cellStyle name="Total 5 2 4 4 3" xfId="5194"/>
    <cellStyle name="Total 5 2 4 4 4" xfId="6362"/>
    <cellStyle name="Total 5 2 4 4 5" xfId="7619"/>
    <cellStyle name="Total 5 2 4 5" xfId="3146"/>
    <cellStyle name="Total 5 2 4 5 2" xfId="3986"/>
    <cellStyle name="Total 5 2 4 5 2 2" xfId="4093"/>
    <cellStyle name="Total 5 2 4 5 2 3" xfId="4972"/>
    <cellStyle name="Total 5 2 4 5 2 4" xfId="7107"/>
    <cellStyle name="Total 5 2 4 5 3" xfId="5241"/>
    <cellStyle name="Total 5 2 4 5 4" xfId="5817"/>
    <cellStyle name="Total 5 2 4 5 5" xfId="7644"/>
    <cellStyle name="Total 5 2 4 6" xfId="4785"/>
    <cellStyle name="Total 5 2 4 7" xfId="4391"/>
    <cellStyle name="Total 5 2 4 8" xfId="7432"/>
    <cellStyle name="Total 5 2 5" xfId="1686"/>
    <cellStyle name="Total 5 2 5 2" xfId="3305"/>
    <cellStyle name="Total 5 2 5 2 2" xfId="4999"/>
    <cellStyle name="Total 5 2 5 2 3" xfId="6275"/>
    <cellStyle name="Total 5 2 5 2 4" xfId="7531"/>
    <cellStyle name="Total 5 2 5 3" xfId="4944"/>
    <cellStyle name="Total 5 2 5 4" xfId="5109"/>
    <cellStyle name="Total 5 2 5 5" xfId="7506"/>
    <cellStyle name="Total 5 2 6" xfId="2689"/>
    <cellStyle name="Total 5 2 6 2" xfId="3529"/>
    <cellStyle name="Total 5 2 6 2 2" xfId="6582"/>
    <cellStyle name="Total 5 2 6 2 3" xfId="7065"/>
    <cellStyle name="Total 5 2 6 2 4" xfId="8205"/>
    <cellStyle name="Total 5 2 6 3" xfId="6003"/>
    <cellStyle name="Total 5 2 6 4" xfId="6831"/>
    <cellStyle name="Total 5 2 6 5" xfId="7971"/>
    <cellStyle name="Total 5 2 7" xfId="1453"/>
    <cellStyle name="Total 5 2 7 2" xfId="3204"/>
    <cellStyle name="Total 5 2 7 2 2" xfId="4418"/>
    <cellStyle name="Total 5 2 7 2 3" xfId="5608"/>
    <cellStyle name="Total 5 2 7 2 4" xfId="7268"/>
    <cellStyle name="Total 5 2 7 3" xfId="5566"/>
    <cellStyle name="Total 5 2 7 4" xfId="6646"/>
    <cellStyle name="Total 5 2 7 5" xfId="7786"/>
    <cellStyle name="Total 5 2 8" xfId="3041"/>
    <cellStyle name="Total 5 2 8 2" xfId="3881"/>
    <cellStyle name="Total 5 2 8 2 2" xfId="5958"/>
    <cellStyle name="Total 5 2 8 2 3" xfId="6811"/>
    <cellStyle name="Total 5 2 8 2 4" xfId="7951"/>
    <cellStyle name="Total 5 2 8 3" xfId="4225"/>
    <cellStyle name="Total 5 2 8 4" xfId="6213"/>
    <cellStyle name="Total 5 2 8 5" xfId="7190"/>
    <cellStyle name="Total 5 2 9" xfId="4707"/>
    <cellStyle name="Total 5 3" xfId="643"/>
    <cellStyle name="Total 5 3 10" xfId="8190"/>
    <cellStyle name="Total 5 3 2" xfId="1175"/>
    <cellStyle name="Total 5 3 2 2" xfId="2384"/>
    <cellStyle name="Total 5 3 2 2 2" xfId="3410"/>
    <cellStyle name="Total 5 3 2 2 2 2" xfId="5498"/>
    <cellStyle name="Total 5 3 2 2 2 3" xfId="6618"/>
    <cellStyle name="Total 5 3 2 2 2 4" xfId="7758"/>
    <cellStyle name="Total 5 3 2 2 3" xfId="5743"/>
    <cellStyle name="Total 5 3 2 2 4" xfId="6719"/>
    <cellStyle name="Total 5 3 2 2 5" xfId="7859"/>
    <cellStyle name="Total 5 3 2 3" xfId="2907"/>
    <cellStyle name="Total 5 3 2 3 2" xfId="3747"/>
    <cellStyle name="Total 5 3 2 3 2 2" xfId="6080"/>
    <cellStyle name="Total 5 3 2 3 2 3" xfId="6859"/>
    <cellStyle name="Total 5 3 2 3 2 4" xfId="7999"/>
    <cellStyle name="Total 5 3 2 3 3" xfId="5657"/>
    <cellStyle name="Total 5 3 2 3 4" xfId="6686"/>
    <cellStyle name="Total 5 3 2 3 5" xfId="7826"/>
    <cellStyle name="Total 5 3 2 4" xfId="1541"/>
    <cellStyle name="Total 5 3 2 4 2" xfId="3272"/>
    <cellStyle name="Total 5 3 2 4 2 2" xfId="5415"/>
    <cellStyle name="Total 5 3 2 4 2 3" xfId="5783"/>
    <cellStyle name="Total 5 3 2 4 2 4" xfId="7724"/>
    <cellStyle name="Total 5 3 2 4 3" xfId="4907"/>
    <cellStyle name="Total 5 3 2 4 4" xfId="6050"/>
    <cellStyle name="Total 5 3 2 4 5" xfId="7490"/>
    <cellStyle name="Total 5 3 2 5" xfId="2662"/>
    <cellStyle name="Total 5 3 2 5 2" xfId="3502"/>
    <cellStyle name="Total 5 3 2 5 2 2" xfId="4201"/>
    <cellStyle name="Total 5 3 2 5 2 3" xfId="5605"/>
    <cellStyle name="Total 5 3 2 5 2 4" xfId="7172"/>
    <cellStyle name="Total 5 3 2 5 3" xfId="6477"/>
    <cellStyle name="Total 5 3 2 5 4" xfId="7019"/>
    <cellStyle name="Total 5 3 2 5 5" xfId="8159"/>
    <cellStyle name="Total 5 3 2 6" xfId="6331"/>
    <cellStyle name="Total 5 3 2 7" xfId="6962"/>
    <cellStyle name="Total 5 3 2 8" xfId="8102"/>
    <cellStyle name="Total 5 3 3" xfId="1409"/>
    <cellStyle name="Total 5 3 3 2" xfId="2618"/>
    <cellStyle name="Total 5 3 3 2 2" xfId="3470"/>
    <cellStyle name="Total 5 3 3 2 2 2" xfId="5410"/>
    <cellStyle name="Total 5 3 3 2 2 3" xfId="6019"/>
    <cellStyle name="Total 5 3 3 2 2 4" xfId="7720"/>
    <cellStyle name="Total 5 3 3 2 3" xfId="6377"/>
    <cellStyle name="Total 5 3 3 2 4" xfId="6979"/>
    <cellStyle name="Total 5 3 3 2 5" xfId="8119"/>
    <cellStyle name="Total 5 3 3 3" xfId="2995"/>
    <cellStyle name="Total 5 3 3 3 2" xfId="3835"/>
    <cellStyle name="Total 5 3 3 3 2 2" xfId="6357"/>
    <cellStyle name="Total 5 3 3 3 2 3" xfId="6973"/>
    <cellStyle name="Total 5 3 3 3 2 4" xfId="8113"/>
    <cellStyle name="Total 5 3 3 3 3" xfId="4738"/>
    <cellStyle name="Total 5 3 3 3 4" xfId="6559"/>
    <cellStyle name="Total 5 3 3 3 5" xfId="7413"/>
    <cellStyle name="Total 5 3 3 4" xfId="3089"/>
    <cellStyle name="Total 5 3 3 4 2" xfId="3929"/>
    <cellStyle name="Total 5 3 3 4 2 2" xfId="4150"/>
    <cellStyle name="Total 5 3 3 4 2 3" xfId="5652"/>
    <cellStyle name="Total 5 3 3 4 2 4" xfId="7143"/>
    <cellStyle name="Total 5 3 3 4 3" xfId="4566"/>
    <cellStyle name="Total 5 3 3 4 4" xfId="6105"/>
    <cellStyle name="Total 5 3 3 4 5" xfId="7330"/>
    <cellStyle name="Total 5 3 3 5" xfId="3165"/>
    <cellStyle name="Total 5 3 3 5 2" xfId="4005"/>
    <cellStyle name="Total 5 3 3 5 2 2" xfId="4074"/>
    <cellStyle name="Total 5 3 3 5 2 3" xfId="4295"/>
    <cellStyle name="Total 5 3 3 5 2 4" xfId="7099"/>
    <cellStyle name="Total 5 3 3 5 3" xfId="5191"/>
    <cellStyle name="Total 5 3 3 5 4" xfId="5692"/>
    <cellStyle name="Total 5 3 3 5 5" xfId="7617"/>
    <cellStyle name="Total 5 3 3 6" xfId="4632"/>
    <cellStyle name="Total 5 3 3 7" xfId="5771"/>
    <cellStyle name="Total 5 3 3 8" xfId="7359"/>
    <cellStyle name="Total 5 3 4" xfId="1852"/>
    <cellStyle name="Total 5 3 4 2" xfId="3330"/>
    <cellStyle name="Total 5 3 4 2 2" xfId="5354"/>
    <cellStyle name="Total 5 3 4 2 3" xfId="5919"/>
    <cellStyle name="Total 5 3 4 2 4" xfId="7696"/>
    <cellStyle name="Total 5 3 4 3" xfId="4434"/>
    <cellStyle name="Total 5 3 4 4" xfId="4613"/>
    <cellStyle name="Total 5 3 4 5" xfId="7275"/>
    <cellStyle name="Total 5 3 5" xfId="2741"/>
    <cellStyle name="Total 5 3 5 2" xfId="3581"/>
    <cellStyle name="Total 5 3 5 2 2" xfId="5313"/>
    <cellStyle name="Total 5 3 5 2 3" xfId="5437"/>
    <cellStyle name="Total 5 3 5 2 4" xfId="7677"/>
    <cellStyle name="Total 5 3 5 3" xfId="6234"/>
    <cellStyle name="Total 5 3 5 4" xfId="6919"/>
    <cellStyle name="Total 5 3 5 5" xfId="8059"/>
    <cellStyle name="Total 5 3 6" xfId="2830"/>
    <cellStyle name="Total 5 3 6 2" xfId="3670"/>
    <cellStyle name="Total 5 3 6 2 2" xfId="6025"/>
    <cellStyle name="Total 5 3 6 2 3" xfId="6839"/>
    <cellStyle name="Total 5 3 6 2 4" xfId="7979"/>
    <cellStyle name="Total 5 3 6 3" xfId="4817"/>
    <cellStyle name="Total 5 3 6 4" xfId="6585"/>
    <cellStyle name="Total 5 3 6 5" xfId="7450"/>
    <cellStyle name="Total 5 3 7" xfId="3030"/>
    <cellStyle name="Total 5 3 7 2" xfId="3870"/>
    <cellStyle name="Total 5 3 7 2 2" xfId="6057"/>
    <cellStyle name="Total 5 3 7 2 3" xfId="6851"/>
    <cellStyle name="Total 5 3 7 2 4" xfId="7991"/>
    <cellStyle name="Total 5 3 7 3" xfId="4864"/>
    <cellStyle name="Total 5 3 7 4" xfId="5439"/>
    <cellStyle name="Total 5 3 7 5" xfId="7469"/>
    <cellStyle name="Total 5 3 8" xfId="6546"/>
    <cellStyle name="Total 5 3 9" xfId="7050"/>
    <cellStyle name="Total 5 4" xfId="910"/>
    <cellStyle name="Total 5 4 2" xfId="2119"/>
    <cellStyle name="Total 5 4 2 2" xfId="3370"/>
    <cellStyle name="Total 5 4 2 2 2" xfId="5040"/>
    <cellStyle name="Total 5 4 2 2 3" xfId="4321"/>
    <cellStyle name="Total 5 4 2 2 4" xfId="7546"/>
    <cellStyle name="Total 5 4 2 3" xfId="5432"/>
    <cellStyle name="Total 5 4 2 4" xfId="6406"/>
    <cellStyle name="Total 5 4 2 5" xfId="7732"/>
    <cellStyle name="Total 5 4 3" xfId="2825"/>
    <cellStyle name="Total 5 4 3 2" xfId="3665"/>
    <cellStyle name="Total 5 4 3 2 2" xfId="5927"/>
    <cellStyle name="Total 5 4 3 2 3" xfId="6799"/>
    <cellStyle name="Total 5 4 3 2 4" xfId="7939"/>
    <cellStyle name="Total 5 4 3 3" xfId="5058"/>
    <cellStyle name="Total 5 4 3 4" xfId="6029"/>
    <cellStyle name="Total 5 4 3 5" xfId="7560"/>
    <cellStyle name="Total 5 4 4" xfId="2718"/>
    <cellStyle name="Total 5 4 4 2" xfId="3558"/>
    <cellStyle name="Total 5 4 4 2 2" xfId="6518"/>
    <cellStyle name="Total 5 4 4 2 3" xfId="7037"/>
    <cellStyle name="Total 5 4 4 2 4" xfId="8177"/>
    <cellStyle name="Total 5 4 4 3" xfId="6138"/>
    <cellStyle name="Total 5 4 4 4" xfId="6881"/>
    <cellStyle name="Total 5 4 4 5" xfId="8021"/>
    <cellStyle name="Total 5 4 5" xfId="1457"/>
    <cellStyle name="Total 5 4 5 2" xfId="3208"/>
    <cellStyle name="Total 5 4 5 2 2" xfId="5417"/>
    <cellStyle name="Total 5 4 5 2 3" xfId="6002"/>
    <cellStyle name="Total 5 4 5 2 4" xfId="7726"/>
    <cellStyle name="Total 5 4 5 3" xfId="4956"/>
    <cellStyle name="Total 5 4 5 4" xfId="4697"/>
    <cellStyle name="Total 5 4 5 5" xfId="7511"/>
    <cellStyle name="Total 5 4 6" xfId="5883"/>
    <cellStyle name="Total 5 4 7" xfId="6784"/>
    <cellStyle name="Total 5 4 8" xfId="7924"/>
    <cellStyle name="Total 5 5" xfId="2750"/>
    <cellStyle name="Total 5 5 2" xfId="3590"/>
    <cellStyle name="Total 5 5 2 2" xfId="4986"/>
    <cellStyle name="Total 5 5 2 3" xfId="4705"/>
    <cellStyle name="Total 5 5 2 4" xfId="7527"/>
    <cellStyle name="Total 5 5 3" xfId="5809"/>
    <cellStyle name="Total 5 5 4" xfId="6753"/>
    <cellStyle name="Total 5 5 5" xfId="7893"/>
    <cellStyle name="Total 5 6" xfId="1485"/>
    <cellStyle name="Total 5 6 2" xfId="3236"/>
    <cellStyle name="Total 5 6 2 2" xfId="4417"/>
    <cellStyle name="Total 5 6 2 3" xfId="6437"/>
    <cellStyle name="Total 5 6 2 4" xfId="7267"/>
    <cellStyle name="Total 5 6 3" xfId="5564"/>
    <cellStyle name="Total 5 6 4" xfId="6644"/>
    <cellStyle name="Total 5 6 5" xfId="7784"/>
    <cellStyle name="Total 5 7" xfId="6547"/>
    <cellStyle name="Total 5 8" xfId="7051"/>
    <cellStyle name="Total 5 9" xfId="8191"/>
    <cellStyle name="Warning Text 2" xfId="374"/>
    <cellStyle name="Warning Text 3" xfId="375"/>
    <cellStyle name="Warning Text 4" xfId="376"/>
    <cellStyle name="Warning Text 5" xfId="37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476"/>
  <sheetViews>
    <sheetView tabSelected="1" view="pageBreakPreview" topLeftCell="A136" zoomScale="84" zoomScaleNormal="100" zoomScaleSheetLayoutView="84" workbookViewId="0">
      <selection activeCell="A163" sqref="A163"/>
    </sheetView>
  </sheetViews>
  <sheetFormatPr defaultRowHeight="12.75"/>
  <cols>
    <col min="1" max="1" width="11.28515625" customWidth="1"/>
    <col min="2" max="2" width="12.140625" bestFit="1" customWidth="1"/>
    <col min="3" max="3" width="5.28515625" customWidth="1"/>
    <col min="4" max="4" width="18" customWidth="1"/>
    <col min="5" max="5" width="13" customWidth="1"/>
    <col min="6" max="6" width="13.7109375" bestFit="1" customWidth="1"/>
    <col min="7" max="7" width="18.28515625" customWidth="1"/>
    <col min="8" max="8" width="16.140625" customWidth="1"/>
    <col min="9" max="10" width="14" customWidth="1"/>
    <col min="11" max="12" width="12.28515625" bestFit="1" customWidth="1"/>
  </cols>
  <sheetData>
    <row r="3" spans="1:9">
      <c r="B3" s="3"/>
      <c r="E3" s="3"/>
      <c r="H3" s="3"/>
    </row>
    <row r="4" spans="1:9">
      <c r="B4" s="3"/>
      <c r="E4" s="3"/>
      <c r="H4" s="3"/>
    </row>
    <row r="5" spans="1:9" ht="12.75" customHeight="1">
      <c r="A5" s="1" t="s">
        <v>0</v>
      </c>
      <c r="C5" s="10" t="s">
        <v>156</v>
      </c>
      <c r="F5" s="10" t="s">
        <v>185</v>
      </c>
      <c r="G5" s="33">
        <v>42166</v>
      </c>
      <c r="H5" s="33"/>
      <c r="I5" s="23"/>
    </row>
    <row r="6" spans="1:9">
      <c r="G6" s="33"/>
      <c r="H6" s="33"/>
      <c r="I6" s="23"/>
    </row>
    <row r="7" spans="1:9">
      <c r="G7" t="s">
        <v>151</v>
      </c>
    </row>
    <row r="8" spans="1:9">
      <c r="B8" s="3"/>
      <c r="E8" s="3"/>
      <c r="G8" t="s">
        <v>145</v>
      </c>
      <c r="H8" s="3">
        <v>0</v>
      </c>
    </row>
    <row r="9" spans="1:9">
      <c r="A9" t="s">
        <v>174</v>
      </c>
      <c r="B9" s="3"/>
      <c r="E9" s="3"/>
      <c r="G9" t="s">
        <v>104</v>
      </c>
      <c r="H9" s="21">
        <v>48096</v>
      </c>
    </row>
    <row r="10" spans="1:9">
      <c r="A10" t="s">
        <v>170</v>
      </c>
      <c r="B10" s="3">
        <v>8964</v>
      </c>
      <c r="E10" s="3"/>
      <c r="G10" t="s">
        <v>105</v>
      </c>
      <c r="H10" s="22">
        <v>740</v>
      </c>
    </row>
    <row r="11" spans="1:9">
      <c r="A11" t="s">
        <v>171</v>
      </c>
      <c r="B11" s="3"/>
      <c r="E11" s="3"/>
      <c r="G11" s="10" t="s">
        <v>178</v>
      </c>
      <c r="H11" s="22">
        <f>B17*500</f>
        <v>68315</v>
      </c>
    </row>
    <row r="12" spans="1:9">
      <c r="B12" s="3"/>
      <c r="E12" s="3"/>
      <c r="G12" s="10"/>
      <c r="H12" s="22"/>
    </row>
    <row r="13" spans="1:9">
      <c r="B13" s="16"/>
      <c r="E13" s="3"/>
      <c r="G13" s="27" t="s">
        <v>183</v>
      </c>
      <c r="H13" s="3">
        <f>((B14+B15)*14)+B16*42</f>
        <v>3685.22</v>
      </c>
    </row>
    <row r="14" spans="1:9">
      <c r="A14" t="s">
        <v>101</v>
      </c>
      <c r="B14" s="16">
        <v>40.44</v>
      </c>
      <c r="E14" s="3"/>
      <c r="G14" t="s">
        <v>10</v>
      </c>
      <c r="H14" s="22">
        <v>162</v>
      </c>
    </row>
    <row r="15" spans="1:9">
      <c r="A15" t="s">
        <v>102</v>
      </c>
      <c r="B15" s="16">
        <v>32.89</v>
      </c>
      <c r="E15" s="5"/>
      <c r="H15" s="3"/>
    </row>
    <row r="16" spans="1:9">
      <c r="A16" t="s">
        <v>134</v>
      </c>
      <c r="B16" s="16">
        <v>63.3</v>
      </c>
      <c r="D16" t="s">
        <v>108</v>
      </c>
      <c r="E16" s="28">
        <v>0.73964999999999992</v>
      </c>
      <c r="H16" s="3"/>
    </row>
    <row r="17" spans="1:9">
      <c r="A17" t="s">
        <v>103</v>
      </c>
      <c r="B17" s="16">
        <f>SUM(B14:B16)</f>
        <v>136.63</v>
      </c>
      <c r="D17" t="s">
        <v>107</v>
      </c>
      <c r="E17" s="28">
        <v>0.26035000000000003</v>
      </c>
      <c r="H17" s="3"/>
    </row>
    <row r="18" spans="1:9">
      <c r="E18" s="18">
        <f>SUM(E16:E17)</f>
        <v>1</v>
      </c>
      <c r="F18" s="5"/>
      <c r="H18" s="3"/>
    </row>
    <row r="19" spans="1:9">
      <c r="A19" t="s">
        <v>1</v>
      </c>
      <c r="E19" s="3"/>
      <c r="H19" s="3"/>
    </row>
    <row r="20" spans="1:9">
      <c r="F20" s="5"/>
    </row>
    <row r="21" spans="1:9">
      <c r="A21" t="s">
        <v>106</v>
      </c>
    </row>
    <row r="22" spans="1:9">
      <c r="B22" s="19">
        <v>8012</v>
      </c>
      <c r="C22" t="s">
        <v>169</v>
      </c>
      <c r="H22" s="3">
        <v>179953</v>
      </c>
    </row>
    <row r="23" spans="1:9">
      <c r="B23" s="2" t="s">
        <v>176</v>
      </c>
      <c r="C23" t="s">
        <v>173</v>
      </c>
      <c r="H23" s="3">
        <f>(B10*B17)*E16-H22</f>
        <v>725934.31383799994</v>
      </c>
    </row>
    <row r="24" spans="1:9">
      <c r="B24" s="2" t="s">
        <v>129</v>
      </c>
      <c r="C24" t="s">
        <v>128</v>
      </c>
      <c r="H24" s="3" t="s">
        <v>145</v>
      </c>
    </row>
    <row r="25" spans="1:9">
      <c r="B25" s="2" t="s">
        <v>153</v>
      </c>
      <c r="C25" t="s">
        <v>113</v>
      </c>
      <c r="H25" s="3">
        <f>(B10*B17)*E17</f>
        <v>318864.00616200006</v>
      </c>
    </row>
    <row r="26" spans="1:9">
      <c r="B26" t="s">
        <v>109</v>
      </c>
      <c r="H26" s="1">
        <f>SUM(H22:H25)</f>
        <v>1224751.32</v>
      </c>
      <c r="I26" s="1">
        <f>H26*0.164</f>
        <v>200859.21648000003</v>
      </c>
    </row>
    <row r="27" spans="1:9">
      <c r="A27" t="s">
        <v>111</v>
      </c>
    </row>
    <row r="28" spans="1:9">
      <c r="B28" s="2" t="s">
        <v>2</v>
      </c>
      <c r="C28" t="s">
        <v>181</v>
      </c>
      <c r="H28" s="7">
        <f>SUM(H9:H10)</f>
        <v>48836</v>
      </c>
    </row>
    <row r="29" spans="1:9">
      <c r="B29" s="2" t="s">
        <v>2</v>
      </c>
      <c r="C29" s="10" t="s">
        <v>158</v>
      </c>
      <c r="H29" s="1"/>
    </row>
    <row r="30" spans="1:9">
      <c r="B30" t="s">
        <v>110</v>
      </c>
      <c r="H30" s="1">
        <f>SUM(H28:H29)</f>
        <v>48836</v>
      </c>
    </row>
    <row r="31" spans="1:9">
      <c r="A31" t="s">
        <v>112</v>
      </c>
    </row>
    <row r="32" spans="1:9">
      <c r="B32" s="2" t="s">
        <v>3</v>
      </c>
      <c r="C32" t="s">
        <v>177</v>
      </c>
      <c r="H32" s="7">
        <f>H11+H13</f>
        <v>72000.22</v>
      </c>
    </row>
    <row r="33" spans="1:11">
      <c r="B33" s="2" t="s">
        <v>4</v>
      </c>
      <c r="C33" t="s">
        <v>5</v>
      </c>
      <c r="H33" s="1">
        <f>B17*H14</f>
        <v>22134.059999999998</v>
      </c>
      <c r="I33">
        <f>(128*B17)</f>
        <v>17488.64</v>
      </c>
      <c r="J33">
        <f>34*B17</f>
        <v>4645.42</v>
      </c>
      <c r="K33">
        <f>SUM(I33:J33)</f>
        <v>22134.059999999998</v>
      </c>
    </row>
    <row r="34" spans="1:11">
      <c r="B34" s="11">
        <v>8590</v>
      </c>
      <c r="C34" s="20" t="s">
        <v>179</v>
      </c>
      <c r="D34" s="20"/>
      <c r="H34" s="7">
        <f>H12</f>
        <v>0</v>
      </c>
    </row>
    <row r="35" spans="1:11">
      <c r="B35" s="2" t="s">
        <v>95</v>
      </c>
      <c r="C35" t="s">
        <v>135</v>
      </c>
      <c r="H35" s="22">
        <f>102000</f>
        <v>102000</v>
      </c>
      <c r="I35" s="1">
        <f>SUM(H34:H35)</f>
        <v>102000</v>
      </c>
      <c r="J35" s="1"/>
    </row>
    <row r="36" spans="1:11">
      <c r="B36" t="s">
        <v>116</v>
      </c>
      <c r="H36" s="1">
        <f>SUM(H32:H35)</f>
        <v>196134.28</v>
      </c>
    </row>
    <row r="37" spans="1:11">
      <c r="A37" t="s">
        <v>114</v>
      </c>
    </row>
    <row r="38" spans="1:11">
      <c r="B38" s="2"/>
      <c r="H38" s="1"/>
    </row>
    <row r="39" spans="1:11">
      <c r="B39" s="2" t="s">
        <v>130</v>
      </c>
      <c r="C39" t="s">
        <v>131</v>
      </c>
      <c r="H39">
        <v>0</v>
      </c>
    </row>
    <row r="40" spans="1:11">
      <c r="B40" s="2" t="s">
        <v>132</v>
      </c>
      <c r="C40" t="s">
        <v>133</v>
      </c>
      <c r="H40">
        <v>0</v>
      </c>
    </row>
    <row r="41" spans="1:11">
      <c r="B41" s="2" t="s">
        <v>6</v>
      </c>
      <c r="C41" t="s">
        <v>7</v>
      </c>
      <c r="H41" s="3">
        <v>2100</v>
      </c>
    </row>
    <row r="42" spans="1:11">
      <c r="B42" s="2" t="s">
        <v>152</v>
      </c>
      <c r="C42" t="s">
        <v>8</v>
      </c>
      <c r="H42" s="3">
        <v>1400</v>
      </c>
    </row>
    <row r="43" spans="1:11">
      <c r="B43" s="2"/>
      <c r="H43" s="3"/>
    </row>
    <row r="44" spans="1:11">
      <c r="B44" s="2" t="s">
        <v>119</v>
      </c>
      <c r="C44" t="s">
        <v>100</v>
      </c>
      <c r="H44" s="3">
        <f>B17*116</f>
        <v>15849.08</v>
      </c>
    </row>
    <row r="45" spans="1:11">
      <c r="B45" t="s">
        <v>115</v>
      </c>
      <c r="H45" s="1">
        <f>SUM(H38:H44)</f>
        <v>19349.080000000002</v>
      </c>
    </row>
    <row r="46" spans="1:11">
      <c r="A46" t="s">
        <v>117</v>
      </c>
      <c r="B46" s="2"/>
      <c r="H46" s="3">
        <f>H26+H30+H36+H45</f>
        <v>1489070.6800000002</v>
      </c>
    </row>
    <row r="47" spans="1:11">
      <c r="B47" s="2"/>
      <c r="H47" s="3"/>
    </row>
    <row r="48" spans="1:11">
      <c r="A48" t="s">
        <v>118</v>
      </c>
      <c r="B48" s="2"/>
      <c r="H48" s="3"/>
    </row>
    <row r="49" spans="1:9">
      <c r="B49" s="2" t="s">
        <v>120</v>
      </c>
      <c r="C49" t="s">
        <v>121</v>
      </c>
      <c r="H49" s="3">
        <v>0</v>
      </c>
    </row>
    <row r="50" spans="1:9">
      <c r="B50" s="2" t="s">
        <v>9</v>
      </c>
      <c r="C50" t="s">
        <v>122</v>
      </c>
      <c r="H50" s="3">
        <v>0</v>
      </c>
    </row>
    <row r="51" spans="1:9">
      <c r="B51" t="s">
        <v>123</v>
      </c>
      <c r="H51" s="3">
        <f>SUM(H49:H50)</f>
        <v>0</v>
      </c>
    </row>
    <row r="52" spans="1:9">
      <c r="H52" s="3"/>
    </row>
    <row r="53" spans="1:9">
      <c r="A53" t="s">
        <v>124</v>
      </c>
      <c r="H53" s="1">
        <f>SUM(H46:H51)</f>
        <v>1489070.6800000002</v>
      </c>
    </row>
    <row r="55" spans="1:9">
      <c r="G55" s="29"/>
      <c r="H55" s="30"/>
    </row>
    <row r="56" spans="1:9">
      <c r="A56" t="s">
        <v>11</v>
      </c>
      <c r="G56" s="29"/>
      <c r="H56" s="30"/>
    </row>
    <row r="57" spans="1:9">
      <c r="B57" t="s">
        <v>12</v>
      </c>
    </row>
    <row r="58" spans="1:9">
      <c r="B58" s="2" t="s">
        <v>14</v>
      </c>
      <c r="C58" t="s">
        <v>15</v>
      </c>
      <c r="H58" s="3">
        <v>343454.24</v>
      </c>
    </row>
    <row r="59" spans="1:9">
      <c r="B59" s="2" t="s">
        <v>14</v>
      </c>
      <c r="C59" t="s">
        <v>96</v>
      </c>
      <c r="F59" t="s">
        <v>145</v>
      </c>
      <c r="H59" s="3">
        <v>13500</v>
      </c>
      <c r="I59" s="1">
        <f>SUM(H58:H61)</f>
        <v>368454.24</v>
      </c>
    </row>
    <row r="60" spans="1:9">
      <c r="B60" s="2" t="s">
        <v>14</v>
      </c>
      <c r="C60" t="s">
        <v>136</v>
      </c>
      <c r="F60" t="s">
        <v>145</v>
      </c>
      <c r="H60" s="3">
        <v>1500</v>
      </c>
    </row>
    <row r="61" spans="1:9">
      <c r="B61" s="2" t="s">
        <v>14</v>
      </c>
      <c r="C61" t="s">
        <v>184</v>
      </c>
      <c r="H61" s="3">
        <v>10000</v>
      </c>
    </row>
    <row r="62" spans="1:9">
      <c r="B62" s="2" t="s">
        <v>16</v>
      </c>
      <c r="C62" t="s">
        <v>17</v>
      </c>
      <c r="F62" t="s">
        <v>145</v>
      </c>
      <c r="H62" s="3">
        <v>53909.81</v>
      </c>
    </row>
    <row r="63" spans="1:9">
      <c r="B63" s="2" t="s">
        <v>16</v>
      </c>
      <c r="C63" t="s">
        <v>144</v>
      </c>
      <c r="F63" t="s">
        <v>145</v>
      </c>
      <c r="G63" s="3" t="s">
        <v>145</v>
      </c>
      <c r="H63" s="1"/>
    </row>
    <row r="64" spans="1:9">
      <c r="G64" s="3"/>
      <c r="H64" s="3"/>
    </row>
    <row r="65" spans="2:12">
      <c r="B65" t="s">
        <v>165</v>
      </c>
      <c r="E65" t="s">
        <v>146</v>
      </c>
      <c r="F65">
        <v>6.86</v>
      </c>
      <c r="G65" s="3"/>
      <c r="H65" s="3">
        <f>SUM(H58:H64)</f>
        <v>422364.05</v>
      </c>
    </row>
    <row r="66" spans="2:12">
      <c r="B66" s="11">
        <v>1100</v>
      </c>
      <c r="C66" s="31" t="s">
        <v>166</v>
      </c>
      <c r="D66" s="31"/>
      <c r="H66" s="3"/>
      <c r="I66" s="1">
        <f>H58+H66+H59+H60+H61</f>
        <v>368454.24</v>
      </c>
    </row>
    <row r="67" spans="2:12">
      <c r="B67" t="s">
        <v>167</v>
      </c>
      <c r="H67" s="1">
        <f>SUM(H65:H66)</f>
        <v>422364.05</v>
      </c>
    </row>
    <row r="69" spans="2:12">
      <c r="B69" t="s">
        <v>18</v>
      </c>
      <c r="H69" t="s">
        <v>13</v>
      </c>
    </row>
    <row r="71" spans="2:12">
      <c r="B71" s="2" t="s">
        <v>19</v>
      </c>
      <c r="C71" t="s">
        <v>147</v>
      </c>
      <c r="F71" t="s">
        <v>145</v>
      </c>
      <c r="H71" s="3"/>
    </row>
    <row r="72" spans="2:12">
      <c r="B72" s="2" t="s">
        <v>137</v>
      </c>
      <c r="C72" t="s">
        <v>148</v>
      </c>
      <c r="F72" t="s">
        <v>145</v>
      </c>
      <c r="H72" s="1"/>
    </row>
    <row r="73" spans="2:12">
      <c r="B73" s="2" t="s">
        <v>20</v>
      </c>
      <c r="C73" t="s">
        <v>149</v>
      </c>
      <c r="H73" s="1"/>
      <c r="K73" s="1"/>
      <c r="L73" s="1"/>
    </row>
    <row r="74" spans="2:12">
      <c r="B74" s="2" t="s">
        <v>21</v>
      </c>
      <c r="C74" t="s">
        <v>150</v>
      </c>
      <c r="F74" t="s">
        <v>145</v>
      </c>
      <c r="H74" s="1"/>
    </row>
    <row r="75" spans="2:12">
      <c r="B75" s="2"/>
      <c r="H75" s="3"/>
    </row>
    <row r="76" spans="2:12">
      <c r="B76" s="2" t="s">
        <v>19</v>
      </c>
      <c r="C76" t="s">
        <v>138</v>
      </c>
      <c r="H76" s="3">
        <v>73944.429999999993</v>
      </c>
      <c r="I76" s="1">
        <f>H71+H76</f>
        <v>73944.429999999993</v>
      </c>
    </row>
    <row r="77" spans="2:12">
      <c r="B77" s="2" t="s">
        <v>137</v>
      </c>
      <c r="C77" t="s">
        <v>139</v>
      </c>
      <c r="H77" s="3">
        <v>49819.64</v>
      </c>
    </row>
    <row r="78" spans="2:12">
      <c r="B78" s="2" t="s">
        <v>20</v>
      </c>
      <c r="C78" t="s">
        <v>140</v>
      </c>
      <c r="F78" t="s">
        <v>145</v>
      </c>
      <c r="H78" s="3">
        <v>72903.67</v>
      </c>
    </row>
    <row r="79" spans="2:12">
      <c r="B79" s="2" t="s">
        <v>21</v>
      </c>
      <c r="C79" t="s">
        <v>141</v>
      </c>
      <c r="F79" t="s">
        <v>145</v>
      </c>
      <c r="H79" s="3">
        <v>62824.12</v>
      </c>
    </row>
    <row r="80" spans="2:12">
      <c r="B80" s="2"/>
      <c r="G80" s="3"/>
      <c r="H80" s="3">
        <f>F80*G80</f>
        <v>0</v>
      </c>
    </row>
    <row r="81" spans="2:12">
      <c r="H81" s="3"/>
    </row>
    <row r="82" spans="2:12">
      <c r="B82" t="s">
        <v>22</v>
      </c>
      <c r="E82" t="s">
        <v>146</v>
      </c>
      <c r="F82">
        <v>4.5</v>
      </c>
      <c r="H82" s="3">
        <f>+SUM(H71:H81)</f>
        <v>259491.86</v>
      </c>
      <c r="I82" s="1">
        <f>H67+H82-H61</f>
        <v>671855.90999999992</v>
      </c>
    </row>
    <row r="85" spans="2:12">
      <c r="B85" t="s">
        <v>23</v>
      </c>
      <c r="F85" t="s">
        <v>24</v>
      </c>
      <c r="H85" t="s">
        <v>13</v>
      </c>
    </row>
    <row r="87" spans="2:12">
      <c r="B87" s="2" t="s">
        <v>25</v>
      </c>
      <c r="C87" t="s">
        <v>26</v>
      </c>
      <c r="F87" s="4">
        <v>0.10730000000000001</v>
      </c>
      <c r="H87" s="3">
        <f>F87*H67</f>
        <v>45319.662564999999</v>
      </c>
    </row>
    <row r="88" spans="2:12">
      <c r="B88" s="2" t="s">
        <v>97</v>
      </c>
      <c r="C88" t="s">
        <v>98</v>
      </c>
      <c r="F88" s="4">
        <v>0.126</v>
      </c>
      <c r="H88" s="3">
        <f>F88*H82</f>
        <v>32695.97436</v>
      </c>
    </row>
    <row r="89" spans="2:12">
      <c r="B89" s="2" t="s">
        <v>27</v>
      </c>
      <c r="C89" t="s">
        <v>28</v>
      </c>
      <c r="F89" s="4">
        <v>6.2E-2</v>
      </c>
      <c r="H89" s="3">
        <f>F89*H82</f>
        <v>16088.495319999998</v>
      </c>
    </row>
    <row r="90" spans="2:12">
      <c r="B90" s="2" t="s">
        <v>29</v>
      </c>
      <c r="C90" t="s">
        <v>30</v>
      </c>
      <c r="F90" s="4">
        <v>1.4500000000000001E-2</v>
      </c>
      <c r="H90" s="3">
        <f>H67*F90</f>
        <v>6124.2787250000001</v>
      </c>
    </row>
    <row r="91" spans="2:12">
      <c r="B91" s="2" t="s">
        <v>31</v>
      </c>
      <c r="C91" t="s">
        <v>32</v>
      </c>
      <c r="F91" s="4">
        <v>1.4500000000000001E-2</v>
      </c>
      <c r="H91" s="3">
        <f>H82*F91</f>
        <v>3762.6319699999999</v>
      </c>
      <c r="I91" s="1">
        <f>SUM(H89:H91)</f>
        <v>25975.406014999997</v>
      </c>
    </row>
    <row r="92" spans="2:12">
      <c r="B92" s="2" t="s">
        <v>33</v>
      </c>
      <c r="C92" t="s">
        <v>34</v>
      </c>
      <c r="E92" s="1"/>
      <c r="F92" s="1">
        <v>12885</v>
      </c>
      <c r="H92" s="3">
        <f>F92*F65</f>
        <v>88391.1</v>
      </c>
      <c r="I92" s="1">
        <f>H92+H98</f>
        <v>85788.1</v>
      </c>
      <c r="J92" s="3"/>
      <c r="K92" s="3"/>
    </row>
    <row r="93" spans="2:12">
      <c r="B93" s="2" t="s">
        <v>35</v>
      </c>
      <c r="C93" t="s">
        <v>36</v>
      </c>
      <c r="E93" s="1"/>
      <c r="F93" s="1">
        <v>12885</v>
      </c>
      <c r="H93" s="3">
        <f>F93*F82</f>
        <v>57982.5</v>
      </c>
      <c r="I93" s="1">
        <f>SUM(H92:H93)+H98</f>
        <v>143770.6</v>
      </c>
      <c r="J93" s="3"/>
      <c r="K93" s="3"/>
    </row>
    <row r="94" spans="2:12">
      <c r="B94" s="2" t="s">
        <v>37</v>
      </c>
      <c r="C94" t="s">
        <v>39</v>
      </c>
      <c r="F94" s="4">
        <v>8.9999999999999998E-4</v>
      </c>
      <c r="H94" s="3">
        <f>H67*F94</f>
        <v>380.12764499999997</v>
      </c>
    </row>
    <row r="95" spans="2:12">
      <c r="B95" s="2" t="s">
        <v>38</v>
      </c>
      <c r="C95" t="s">
        <v>40</v>
      </c>
      <c r="F95" s="4">
        <v>8.9999999999999998E-4</v>
      </c>
      <c r="H95" s="3">
        <f>H82*F95</f>
        <v>233.54267399999998</v>
      </c>
      <c r="I95" s="1">
        <f>SUM(H94:H95)</f>
        <v>613.67031899999995</v>
      </c>
      <c r="J95" s="1"/>
      <c r="K95" s="1"/>
      <c r="L95" s="1"/>
    </row>
    <row r="96" spans="2:12">
      <c r="B96" s="2" t="s">
        <v>41</v>
      </c>
      <c r="C96" t="s">
        <v>42</v>
      </c>
      <c r="F96" s="4">
        <v>1.2500000000000001E-2</v>
      </c>
      <c r="H96" s="3">
        <f>H67*F96</f>
        <v>5279.5506249999999</v>
      </c>
    </row>
    <row r="97" spans="2:9">
      <c r="B97" s="2" t="s">
        <v>43</v>
      </c>
      <c r="C97" t="s">
        <v>44</v>
      </c>
      <c r="F97" s="4">
        <v>1.2500000000000001E-2</v>
      </c>
      <c r="H97" s="3">
        <f>H82*F97</f>
        <v>3243.6482500000002</v>
      </c>
      <c r="I97" s="1">
        <f>SUM(H96:H97)</f>
        <v>8523.198875</v>
      </c>
    </row>
    <row r="98" spans="2:9">
      <c r="C98" t="s">
        <v>159</v>
      </c>
      <c r="H98" s="3">
        <v>-2603</v>
      </c>
    </row>
    <row r="99" spans="2:9">
      <c r="B99" t="s">
        <v>45</v>
      </c>
      <c r="H99" s="3">
        <f>SUM(H87:H98)</f>
        <v>256898.51213399999</v>
      </c>
    </row>
    <row r="102" spans="2:9">
      <c r="B102" t="s">
        <v>55</v>
      </c>
    </row>
    <row r="104" spans="2:9">
      <c r="B104" s="2" t="s">
        <v>46</v>
      </c>
      <c r="C104" t="s">
        <v>47</v>
      </c>
      <c r="F104" s="3"/>
      <c r="G104" s="3"/>
      <c r="H104" s="1">
        <v>31000</v>
      </c>
    </row>
    <row r="105" spans="2:9">
      <c r="B105" s="2" t="s">
        <v>48</v>
      </c>
      <c r="C105" t="s">
        <v>49</v>
      </c>
      <c r="F105" s="3"/>
      <c r="G105" s="3"/>
      <c r="H105" s="1">
        <v>4000</v>
      </c>
    </row>
    <row r="106" spans="2:9">
      <c r="B106" s="2" t="s">
        <v>50</v>
      </c>
      <c r="C106" t="s">
        <v>51</v>
      </c>
      <c r="F106" s="3"/>
      <c r="G106" s="3"/>
      <c r="H106" s="1">
        <v>35000</v>
      </c>
    </row>
    <row r="107" spans="2:9">
      <c r="B107" s="2"/>
      <c r="C107" s="32" t="s">
        <v>172</v>
      </c>
      <c r="D107" s="32"/>
      <c r="F107" s="3"/>
      <c r="G107" s="3"/>
      <c r="H107" s="1">
        <v>30000</v>
      </c>
    </row>
    <row r="108" spans="2:9">
      <c r="B108" s="2" t="s">
        <v>99</v>
      </c>
      <c r="C108" t="s">
        <v>125</v>
      </c>
      <c r="G108" s="3"/>
      <c r="H108" s="1">
        <v>4000</v>
      </c>
    </row>
    <row r="109" spans="2:9">
      <c r="B109" s="2" t="s">
        <v>52</v>
      </c>
      <c r="C109" t="s">
        <v>53</v>
      </c>
      <c r="G109" s="3"/>
      <c r="H109" s="1">
        <v>100</v>
      </c>
    </row>
    <row r="110" spans="2:9">
      <c r="H110" s="3"/>
    </row>
    <row r="111" spans="2:9">
      <c r="B111" t="s">
        <v>54</v>
      </c>
      <c r="H111" s="3">
        <f>SUM(H103:H110)</f>
        <v>104100</v>
      </c>
    </row>
    <row r="112" spans="2:9">
      <c r="H112" s="3"/>
    </row>
    <row r="113" spans="2:8" ht="12.75" customHeight="1">
      <c r="B113" t="s">
        <v>56</v>
      </c>
      <c r="E113" t="s">
        <v>157</v>
      </c>
      <c r="G113" s="12" t="s">
        <v>162</v>
      </c>
      <c r="H113" s="13">
        <v>1.0209999999999999</v>
      </c>
    </row>
    <row r="114" spans="2:8" ht="18" customHeight="1">
      <c r="G114" s="13" t="s">
        <v>168</v>
      </c>
      <c r="H114" s="13" t="s">
        <v>163</v>
      </c>
    </row>
    <row r="115" spans="2:8">
      <c r="B115" s="2" t="s">
        <v>57</v>
      </c>
      <c r="C115" t="s">
        <v>58</v>
      </c>
      <c r="G115" s="3"/>
      <c r="H115" s="3">
        <v>4000</v>
      </c>
    </row>
    <row r="116" spans="2:8">
      <c r="B116" s="2" t="s">
        <v>59</v>
      </c>
      <c r="C116" t="s">
        <v>60</v>
      </c>
      <c r="G116" s="1">
        <v>2720.7820912800003</v>
      </c>
      <c r="H116" s="3">
        <f>G116*H113</f>
        <v>2777.91851519688</v>
      </c>
    </row>
    <row r="117" spans="2:8">
      <c r="B117" s="2" t="s">
        <v>61</v>
      </c>
      <c r="C117" t="s">
        <v>62</v>
      </c>
      <c r="E117" t="s">
        <v>145</v>
      </c>
      <c r="F117" s="3" t="s">
        <v>145</v>
      </c>
      <c r="G117" s="3">
        <v>6870</v>
      </c>
      <c r="H117" s="3">
        <f>G117*H113</f>
        <v>7014.2699999999995</v>
      </c>
    </row>
    <row r="118" spans="2:8">
      <c r="B118" s="2" t="s">
        <v>63</v>
      </c>
      <c r="C118" t="s">
        <v>64</v>
      </c>
      <c r="G118" s="3">
        <v>41843.54433633999</v>
      </c>
      <c r="H118" s="3">
        <f>G118*H113</f>
        <v>42722.258767403124</v>
      </c>
    </row>
    <row r="119" spans="2:8">
      <c r="B119" s="2" t="s">
        <v>65</v>
      </c>
      <c r="C119" t="s">
        <v>66</v>
      </c>
      <c r="G119" s="1"/>
      <c r="H119" s="3">
        <v>136292.26999999999</v>
      </c>
    </row>
    <row r="120" spans="2:8">
      <c r="C120" t="s">
        <v>67</v>
      </c>
      <c r="F120" s="3">
        <v>111447</v>
      </c>
      <c r="G120" s="3">
        <f>F120*$H$113</f>
        <v>113787.38699999999</v>
      </c>
      <c r="H120" s="3"/>
    </row>
    <row r="121" spans="2:8">
      <c r="C121" t="s">
        <v>68</v>
      </c>
      <c r="F121" s="3">
        <v>0</v>
      </c>
      <c r="G121" s="3">
        <f>F121*$H$113</f>
        <v>0</v>
      </c>
      <c r="H121" s="3"/>
    </row>
    <row r="122" spans="2:8">
      <c r="C122" t="s">
        <v>69</v>
      </c>
      <c r="F122" s="3">
        <v>1061</v>
      </c>
      <c r="G122" s="3">
        <f>F122*$H$113</f>
        <v>1083.2809999999999</v>
      </c>
      <c r="H122" s="3"/>
    </row>
    <row r="123" spans="2:8">
      <c r="C123" t="s">
        <v>70</v>
      </c>
      <c r="E123" s="3"/>
      <c r="F123" s="3">
        <v>10783.985290000001</v>
      </c>
      <c r="G123" s="3">
        <v>18000</v>
      </c>
      <c r="H123" s="3"/>
    </row>
    <row r="124" spans="2:8">
      <c r="B124" s="2" t="s">
        <v>71</v>
      </c>
      <c r="C124" t="s">
        <v>72</v>
      </c>
      <c r="H124" s="3">
        <f>SUM(F125:F131)</f>
        <v>136914.756069</v>
      </c>
    </row>
    <row r="125" spans="2:8">
      <c r="C125" t="s">
        <v>73</v>
      </c>
      <c r="D125" t="s">
        <v>74</v>
      </c>
      <c r="E125" s="16">
        <f>509.5*1.025</f>
        <v>522.23749999999995</v>
      </c>
      <c r="F125" s="3">
        <f>B17*E125</f>
        <v>71353.309624999994</v>
      </c>
      <c r="H125" s="3"/>
    </row>
    <row r="126" spans="2:8">
      <c r="C126" t="s">
        <v>154</v>
      </c>
      <c r="D126" t="s">
        <v>155</v>
      </c>
      <c r="F126" s="3"/>
      <c r="H126" s="3"/>
    </row>
    <row r="127" spans="2:8">
      <c r="C127" t="s">
        <v>75</v>
      </c>
      <c r="F127" s="3">
        <f>H46*0.0033</f>
        <v>4913.9332440000007</v>
      </c>
      <c r="G127" s="1">
        <f>SUM(F125:F128)</f>
        <v>88514.756068999995</v>
      </c>
      <c r="H127" s="3"/>
    </row>
    <row r="128" spans="2:8">
      <c r="C128" t="s">
        <v>76</v>
      </c>
      <c r="F128" s="3">
        <f>H26*0.01</f>
        <v>12247.513200000001</v>
      </c>
      <c r="H128" s="3"/>
    </row>
    <row r="129" spans="2:19">
      <c r="C129" t="s">
        <v>77</v>
      </c>
      <c r="E129" s="3"/>
      <c r="F129" s="3">
        <v>40000</v>
      </c>
      <c r="H129" s="3"/>
    </row>
    <row r="130" spans="2:19">
      <c r="C130" t="s">
        <v>164</v>
      </c>
      <c r="E130" s="3"/>
      <c r="F130" s="3">
        <v>8400</v>
      </c>
      <c r="H130" s="3"/>
    </row>
    <row r="131" spans="2:19">
      <c r="B131" s="2" t="s">
        <v>78</v>
      </c>
      <c r="C131" t="s">
        <v>79</v>
      </c>
      <c r="G131" s="3"/>
      <c r="H131" s="1">
        <v>6801.65</v>
      </c>
    </row>
    <row r="132" spans="2:19">
      <c r="H132" s="3"/>
    </row>
    <row r="133" spans="2:19">
      <c r="B133" t="s">
        <v>80</v>
      </c>
      <c r="H133" s="3">
        <f>SUM(H115:H132)</f>
        <v>336523.12335160002</v>
      </c>
    </row>
    <row r="134" spans="2:19">
      <c r="H134" s="3"/>
    </row>
    <row r="136" spans="2:19">
      <c r="B136" t="s">
        <v>81</v>
      </c>
    </row>
    <row r="138" spans="2:19">
      <c r="B138" s="2" t="s">
        <v>142</v>
      </c>
      <c r="C138" t="s">
        <v>143</v>
      </c>
      <c r="H138" s="3" t="s">
        <v>145</v>
      </c>
    </row>
    <row r="139" spans="2:19">
      <c r="B139" s="2" t="s">
        <v>82</v>
      </c>
      <c r="C139" t="s">
        <v>83</v>
      </c>
      <c r="H139" s="3">
        <v>0</v>
      </c>
    </row>
    <row r="140" spans="2:19">
      <c r="B140" s="2" t="s">
        <v>126</v>
      </c>
      <c r="C140" t="s">
        <v>127</v>
      </c>
      <c r="H140" s="3"/>
    </row>
    <row r="142" spans="2:19">
      <c r="B142" t="s">
        <v>84</v>
      </c>
      <c r="H142" s="3">
        <f>SUM(H138:H140)</f>
        <v>0</v>
      </c>
    </row>
    <row r="144" spans="2:19">
      <c r="S144" t="s">
        <v>175</v>
      </c>
    </row>
    <row r="145" spans="1:8">
      <c r="B145" t="s">
        <v>85</v>
      </c>
    </row>
    <row r="147" spans="1:8">
      <c r="B147" s="2" t="s">
        <v>86</v>
      </c>
      <c r="C147" t="s">
        <v>87</v>
      </c>
      <c r="H147" s="3">
        <v>0</v>
      </c>
    </row>
    <row r="148" spans="1:8">
      <c r="H148" s="3"/>
    </row>
    <row r="149" spans="1:8">
      <c r="B149" t="s">
        <v>88</v>
      </c>
      <c r="H149" s="3">
        <v>0</v>
      </c>
    </row>
    <row r="152" spans="1:8">
      <c r="A152" t="s">
        <v>89</v>
      </c>
      <c r="H152" s="1">
        <f>SUM(H67+H82+H99+H111+H133+H142+H149)</f>
        <v>1379377.5454855999</v>
      </c>
    </row>
    <row r="153" spans="1:8">
      <c r="F153" s="5"/>
      <c r="H153" s="1"/>
    </row>
    <row r="154" spans="1:8">
      <c r="A154" t="s">
        <v>90</v>
      </c>
      <c r="H154" s="1">
        <f>H53-H152</f>
        <v>109693.13451440027</v>
      </c>
    </row>
    <row r="156" spans="1:8">
      <c r="B156" s="2">
        <v>9791</v>
      </c>
      <c r="C156" t="s">
        <v>91</v>
      </c>
      <c r="H156" s="15">
        <v>626402.57999999996</v>
      </c>
    </row>
    <row r="158" spans="1:8">
      <c r="A158" t="s">
        <v>92</v>
      </c>
      <c r="H158" s="14">
        <f>H154+H156</f>
        <v>736095.71451440023</v>
      </c>
    </row>
    <row r="159" spans="1:8">
      <c r="A159">
        <v>9711</v>
      </c>
      <c r="B159" s="10" t="s">
        <v>161</v>
      </c>
      <c r="H159" s="17">
        <v>1000</v>
      </c>
    </row>
    <row r="160" spans="1:8">
      <c r="A160">
        <v>9789</v>
      </c>
      <c r="B160" t="s">
        <v>93</v>
      </c>
      <c r="F160" s="5">
        <v>0.05</v>
      </c>
      <c r="H160" s="1">
        <f>H152*F160</f>
        <v>68968.877274279992</v>
      </c>
    </row>
    <row r="161" spans="1:9">
      <c r="A161">
        <v>9750</v>
      </c>
      <c r="B161" t="s">
        <v>160</v>
      </c>
      <c r="F161" s="5">
        <v>0.05</v>
      </c>
      <c r="H161" s="1">
        <f>H152*0.05</f>
        <v>68968.877274279992</v>
      </c>
    </row>
    <row r="162" spans="1:9">
      <c r="A162" s="24">
        <v>9719</v>
      </c>
      <c r="B162" t="s">
        <v>180</v>
      </c>
      <c r="F162" s="5"/>
      <c r="H162" s="1">
        <v>51959</v>
      </c>
    </row>
    <row r="163" spans="1:9" s="24" customFormat="1">
      <c r="A163" s="24">
        <v>9719</v>
      </c>
      <c r="B163" s="24" t="s">
        <v>186</v>
      </c>
      <c r="F163" s="26"/>
      <c r="H163" s="25">
        <v>60000</v>
      </c>
    </row>
    <row r="164" spans="1:9">
      <c r="A164" s="24">
        <v>9719</v>
      </c>
      <c r="B164" s="27" t="s">
        <v>182</v>
      </c>
      <c r="C164" s="24"/>
      <c r="D164" s="24"/>
      <c r="E164" s="24"/>
      <c r="F164" s="26">
        <v>0.56000000000000005</v>
      </c>
      <c r="H164" s="25">
        <f>H158*F164</f>
        <v>412213.60012806416</v>
      </c>
      <c r="I164" s="25">
        <f>SUM(H163:H164)</f>
        <v>472213.60012806416</v>
      </c>
    </row>
    <row r="165" spans="1:9">
      <c r="B165" t="s">
        <v>94</v>
      </c>
      <c r="F165" s="5"/>
      <c r="H165" s="14">
        <f>H158-H159-H160-H161-H162-H164-H163</f>
        <v>72985.359837776166</v>
      </c>
      <c r="I165">
        <f>H165/H158</f>
        <v>9.9151996674677501E-2</v>
      </c>
    </row>
    <row r="172" spans="1:9">
      <c r="B172" s="7"/>
      <c r="E172" s="7"/>
      <c r="H172" s="3"/>
    </row>
    <row r="173" spans="1:9">
      <c r="B173" s="7"/>
      <c r="E173" s="7"/>
      <c r="H173" s="3"/>
    </row>
    <row r="174" spans="1:9">
      <c r="B174" s="7"/>
      <c r="E174" s="7"/>
      <c r="H174" s="3"/>
    </row>
    <row r="175" spans="1:9">
      <c r="H175" s="3"/>
    </row>
    <row r="176" spans="1:9">
      <c r="H176" s="3"/>
    </row>
    <row r="177" spans="5:8">
      <c r="E177" s="7"/>
      <c r="H177" s="3"/>
    </row>
    <row r="178" spans="5:8">
      <c r="E178" s="8"/>
      <c r="H178" s="3"/>
    </row>
    <row r="179" spans="5:8">
      <c r="E179" s="9"/>
      <c r="H179" s="3"/>
    </row>
    <row r="180" spans="5:8">
      <c r="E180" s="9"/>
      <c r="H180" s="3"/>
    </row>
    <row r="181" spans="5:8">
      <c r="H181" s="3"/>
    </row>
    <row r="182" spans="5:8">
      <c r="H182" s="3"/>
    </row>
    <row r="183" spans="5:8">
      <c r="H183" s="3"/>
    </row>
    <row r="184" spans="5:8">
      <c r="H184" s="3"/>
    </row>
    <row r="185" spans="5:8">
      <c r="H185" s="3"/>
    </row>
    <row r="186" spans="5:8">
      <c r="H186" s="3"/>
    </row>
    <row r="187" spans="5:8">
      <c r="H187" s="3"/>
    </row>
    <row r="188" spans="5:8">
      <c r="H188" s="3"/>
    </row>
    <row r="189" spans="5:8">
      <c r="H189" s="3"/>
    </row>
    <row r="190" spans="5:8">
      <c r="H190" s="3"/>
    </row>
    <row r="191" spans="5:8">
      <c r="H191" s="3"/>
    </row>
    <row r="192" spans="5:8">
      <c r="H192" s="3"/>
    </row>
    <row r="193" spans="8:8">
      <c r="H193" s="3"/>
    </row>
    <row r="194" spans="8:8">
      <c r="H194" s="3"/>
    </row>
    <row r="195" spans="8:8">
      <c r="H195" s="3"/>
    </row>
    <row r="196" spans="8:8">
      <c r="H196" s="3"/>
    </row>
    <row r="197" spans="8:8">
      <c r="H197" s="3"/>
    </row>
    <row r="198" spans="8:8">
      <c r="H198" s="3"/>
    </row>
    <row r="199" spans="8:8">
      <c r="H199" s="3"/>
    </row>
    <row r="200" spans="8:8">
      <c r="H200" s="3"/>
    </row>
    <row r="201" spans="8:8">
      <c r="H201" s="3"/>
    </row>
    <row r="202" spans="8:8">
      <c r="H202" s="3"/>
    </row>
    <row r="203" spans="8:8">
      <c r="H203" s="3"/>
    </row>
    <row r="204" spans="8:8">
      <c r="H204" s="3"/>
    </row>
    <row r="205" spans="8:8">
      <c r="H205" s="3"/>
    </row>
    <row r="206" spans="8:8">
      <c r="H206" s="3"/>
    </row>
    <row r="207" spans="8:8">
      <c r="H207" s="3"/>
    </row>
    <row r="208" spans="8:8">
      <c r="H208" s="3"/>
    </row>
    <row r="209" spans="7:8">
      <c r="H209" s="3"/>
    </row>
    <row r="210" spans="7:8">
      <c r="H210" s="3"/>
    </row>
    <row r="211" spans="7:8">
      <c r="H211" s="3"/>
    </row>
    <row r="212" spans="7:8">
      <c r="H212" s="3"/>
    </row>
    <row r="213" spans="7:8">
      <c r="H213" s="3"/>
    </row>
    <row r="214" spans="7:8">
      <c r="H214" s="3"/>
    </row>
    <row r="215" spans="7:8">
      <c r="H215" s="3"/>
    </row>
    <row r="216" spans="7:8">
      <c r="H216" s="3"/>
    </row>
    <row r="217" spans="7:8">
      <c r="H217" s="3"/>
    </row>
    <row r="218" spans="7:8">
      <c r="H218" s="3"/>
    </row>
    <row r="219" spans="7:8">
      <c r="H219" s="3"/>
    </row>
    <row r="220" spans="7:8">
      <c r="H220" s="3"/>
    </row>
    <row r="221" spans="7:8">
      <c r="G221" s="7"/>
      <c r="H221" s="3"/>
    </row>
    <row r="222" spans="7:8">
      <c r="G222" s="7"/>
      <c r="H222" s="3"/>
    </row>
    <row r="223" spans="7:8">
      <c r="G223" s="7"/>
      <c r="H223" s="3"/>
    </row>
    <row r="224" spans="7:8">
      <c r="G224" s="7"/>
      <c r="H224" s="3"/>
    </row>
    <row r="225" spans="7:8">
      <c r="G225" s="7"/>
      <c r="H225" s="3"/>
    </row>
    <row r="226" spans="7:8">
      <c r="H226" s="3"/>
    </row>
    <row r="227" spans="7:8">
      <c r="H227" s="3"/>
    </row>
    <row r="228" spans="7:8">
      <c r="H228" s="3"/>
    </row>
    <row r="229" spans="7:8">
      <c r="H229" s="3"/>
    </row>
    <row r="230" spans="7:8">
      <c r="H230" s="3"/>
    </row>
    <row r="231" spans="7:8">
      <c r="H231" s="3"/>
    </row>
    <row r="232" spans="7:8">
      <c r="H232" s="3"/>
    </row>
    <row r="233" spans="7:8">
      <c r="H233" s="3"/>
    </row>
    <row r="234" spans="7:8">
      <c r="H234" s="3"/>
    </row>
    <row r="235" spans="7:8">
      <c r="H235" s="3"/>
    </row>
    <row r="236" spans="7:8">
      <c r="H236" s="3"/>
    </row>
    <row r="237" spans="7:8">
      <c r="H237" s="3"/>
    </row>
    <row r="238" spans="7:8">
      <c r="H238" s="3"/>
    </row>
    <row r="239" spans="7:8">
      <c r="H239" s="3"/>
    </row>
    <row r="240" spans="7:8">
      <c r="H240" s="3"/>
    </row>
    <row r="241" spans="6:8">
      <c r="H241" s="3"/>
    </row>
    <row r="242" spans="6:8">
      <c r="H242" s="3"/>
    </row>
    <row r="243" spans="6:8">
      <c r="H243" s="3"/>
    </row>
    <row r="244" spans="6:8">
      <c r="H244" s="3"/>
    </row>
    <row r="245" spans="6:8">
      <c r="H245" s="3"/>
    </row>
    <row r="246" spans="6:8">
      <c r="H246" s="3"/>
    </row>
    <row r="247" spans="6:8">
      <c r="H247" s="3"/>
    </row>
    <row r="248" spans="6:8">
      <c r="H248" s="3"/>
    </row>
    <row r="249" spans="6:8">
      <c r="H249" s="3"/>
    </row>
    <row r="250" spans="6:8">
      <c r="H250" s="3"/>
    </row>
    <row r="251" spans="6:8">
      <c r="H251" s="3"/>
    </row>
    <row r="252" spans="6:8">
      <c r="H252" s="3"/>
    </row>
    <row r="253" spans="6:8">
      <c r="H253" s="3"/>
    </row>
    <row r="254" spans="6:8">
      <c r="F254" s="9"/>
      <c r="H254" s="3"/>
    </row>
    <row r="255" spans="6:8">
      <c r="F255" s="9"/>
      <c r="H255" s="3"/>
    </row>
    <row r="256" spans="6:8">
      <c r="F256" s="9"/>
      <c r="H256" s="3"/>
    </row>
    <row r="257" spans="6:8">
      <c r="F257" s="9"/>
      <c r="H257" s="3"/>
    </row>
    <row r="258" spans="6:8">
      <c r="F258" s="9"/>
      <c r="H258" s="3"/>
    </row>
    <row r="259" spans="6:8">
      <c r="F259" s="7"/>
      <c r="H259" s="3"/>
    </row>
    <row r="260" spans="6:8">
      <c r="F260" s="7"/>
      <c r="H260" s="3"/>
    </row>
    <row r="261" spans="6:8">
      <c r="F261" s="9"/>
      <c r="H261" s="3"/>
    </row>
    <row r="262" spans="6:8">
      <c r="F262" s="9"/>
      <c r="H262" s="3"/>
    </row>
    <row r="263" spans="6:8">
      <c r="F263" s="9"/>
      <c r="H263" s="3"/>
    </row>
    <row r="264" spans="6:8">
      <c r="F264" s="9"/>
      <c r="H264" s="3"/>
    </row>
    <row r="265" spans="6:8">
      <c r="H265" s="3"/>
    </row>
    <row r="266" spans="6:8">
      <c r="H266" s="3"/>
    </row>
    <row r="267" spans="6:8">
      <c r="H267" s="3"/>
    </row>
    <row r="268" spans="6:8">
      <c r="H268" s="3"/>
    </row>
    <row r="269" spans="6:8">
      <c r="H269" s="3"/>
    </row>
    <row r="270" spans="6:8">
      <c r="H270" s="3"/>
    </row>
    <row r="271" spans="6:8">
      <c r="F271" s="7"/>
      <c r="H271" s="3"/>
    </row>
    <row r="272" spans="6:8">
      <c r="F272" s="7"/>
      <c r="H272" s="3"/>
    </row>
    <row r="273" spans="6:8">
      <c r="F273" s="7"/>
      <c r="H273" s="3"/>
    </row>
    <row r="274" spans="6:8">
      <c r="H274" s="3"/>
    </row>
    <row r="275" spans="6:8">
      <c r="H275" s="3"/>
    </row>
    <row r="276" spans="6:8">
      <c r="H276" s="3"/>
    </row>
    <row r="277" spans="6:8">
      <c r="H277" s="3"/>
    </row>
    <row r="278" spans="6:8">
      <c r="H278" s="3"/>
    </row>
    <row r="279" spans="6:8">
      <c r="H279" s="3"/>
    </row>
    <row r="280" spans="6:8">
      <c r="H280" s="3"/>
    </row>
    <row r="281" spans="6:8">
      <c r="H281" s="3"/>
    </row>
    <row r="282" spans="6:8">
      <c r="H282" s="3"/>
    </row>
    <row r="283" spans="6:8">
      <c r="F283" s="7"/>
      <c r="H283" s="3"/>
    </row>
    <row r="284" spans="6:8">
      <c r="H284" s="3"/>
    </row>
    <row r="285" spans="6:8">
      <c r="H285" s="3"/>
    </row>
    <row r="286" spans="6:8">
      <c r="F286" s="7"/>
      <c r="H286" s="3"/>
    </row>
    <row r="287" spans="6:8">
      <c r="F287" s="7"/>
      <c r="H287" s="3"/>
    </row>
    <row r="288" spans="6:8">
      <c r="F288" s="7"/>
      <c r="H288" s="3"/>
    </row>
    <row r="289" spans="6:8">
      <c r="F289" s="7"/>
      <c r="H289" s="3"/>
    </row>
    <row r="290" spans="6:8">
      <c r="H290" s="3"/>
    </row>
    <row r="291" spans="6:8">
      <c r="F291" s="7"/>
      <c r="H291" s="3"/>
    </row>
    <row r="292" spans="6:8">
      <c r="F292" s="7"/>
      <c r="H292" s="3"/>
    </row>
    <row r="293" spans="6:8">
      <c r="F293" s="7"/>
      <c r="H293" s="3"/>
    </row>
    <row r="294" spans="6:8">
      <c r="F294" s="7"/>
      <c r="H294" s="3"/>
    </row>
    <row r="295" spans="6:8">
      <c r="H295" s="3"/>
    </row>
    <row r="296" spans="6:8">
      <c r="H296" s="3"/>
    </row>
    <row r="297" spans="6:8">
      <c r="H297" s="3"/>
    </row>
    <row r="298" spans="6:8">
      <c r="H298" s="3"/>
    </row>
    <row r="299" spans="6:8">
      <c r="H299" s="3"/>
    </row>
    <row r="300" spans="6:8">
      <c r="H300" s="3"/>
    </row>
    <row r="301" spans="6:8">
      <c r="H301" s="3"/>
    </row>
    <row r="302" spans="6:8">
      <c r="H302" s="3"/>
    </row>
    <row r="303" spans="6:8">
      <c r="H303" s="3"/>
    </row>
    <row r="304" spans="6:8">
      <c r="H304" s="3"/>
    </row>
    <row r="305" spans="2:8">
      <c r="H305" s="3"/>
    </row>
    <row r="306" spans="2:8">
      <c r="H306" s="3"/>
    </row>
    <row r="307" spans="2:8">
      <c r="H307" s="3"/>
    </row>
    <row r="308" spans="2:8">
      <c r="H308" s="3"/>
    </row>
    <row r="309" spans="2:8">
      <c r="H309" s="3"/>
    </row>
    <row r="310" spans="2:8">
      <c r="H310" s="3"/>
    </row>
    <row r="311" spans="2:8">
      <c r="H311" s="3"/>
    </row>
    <row r="312" spans="2:8">
      <c r="H312" s="3"/>
    </row>
    <row r="313" spans="2:8">
      <c r="H313" s="3"/>
    </row>
    <row r="314" spans="2:8">
      <c r="H314" s="3"/>
    </row>
    <row r="315" spans="2:8">
      <c r="H315" s="3"/>
    </row>
    <row r="316" spans="2:8">
      <c r="H316" s="3"/>
    </row>
    <row r="317" spans="2:8">
      <c r="H317" s="3"/>
    </row>
    <row r="318" spans="2:8">
      <c r="H318" s="3"/>
    </row>
    <row r="319" spans="2:8">
      <c r="H319" s="3"/>
    </row>
    <row r="320" spans="2:8">
      <c r="B320" s="2"/>
      <c r="H320" s="3"/>
    </row>
    <row r="321" spans="1:8">
      <c r="H321" s="3"/>
    </row>
    <row r="322" spans="1:8">
      <c r="H322" s="3"/>
    </row>
    <row r="323" spans="1:8">
      <c r="F323" s="8"/>
      <c r="H323" s="3"/>
    </row>
    <row r="324" spans="1:8">
      <c r="A324" s="1"/>
      <c r="H324" s="3"/>
    </row>
    <row r="327" spans="1:8">
      <c r="B327" s="3"/>
      <c r="E327" s="3"/>
      <c r="H327" s="3"/>
    </row>
    <row r="328" spans="1:8">
      <c r="B328" s="3"/>
      <c r="E328" s="3"/>
      <c r="H328" s="3"/>
    </row>
    <row r="329" spans="1:8">
      <c r="B329" s="3"/>
      <c r="E329" s="3"/>
      <c r="H329" s="3"/>
    </row>
    <row r="330" spans="1:8">
      <c r="B330" s="3"/>
      <c r="E330" s="3"/>
      <c r="H330" s="3"/>
    </row>
    <row r="331" spans="1:8">
      <c r="B331" s="3"/>
      <c r="E331" s="3"/>
      <c r="H331" s="3"/>
    </row>
    <row r="332" spans="1:8">
      <c r="E332" s="3"/>
      <c r="H332" s="3"/>
    </row>
    <row r="333" spans="1:8">
      <c r="E333" s="5"/>
      <c r="H333" s="3"/>
    </row>
    <row r="334" spans="1:8">
      <c r="E334" s="6"/>
      <c r="H334" s="3"/>
    </row>
    <row r="335" spans="1:8">
      <c r="E335" s="6"/>
      <c r="H335" s="3"/>
    </row>
    <row r="336" spans="1:8">
      <c r="E336" s="3"/>
      <c r="F336" s="5"/>
      <c r="H336" s="3"/>
    </row>
    <row r="337" spans="2:8">
      <c r="E337" s="3"/>
      <c r="H337" s="3"/>
    </row>
    <row r="338" spans="2:8">
      <c r="F338" s="5"/>
    </row>
    <row r="340" spans="2:8">
      <c r="B340" s="2"/>
      <c r="H340" s="3"/>
    </row>
    <row r="341" spans="2:8">
      <c r="B341" s="2"/>
      <c r="H341" s="3"/>
    </row>
    <row r="342" spans="2:8">
      <c r="B342" s="2"/>
      <c r="H342" s="3"/>
    </row>
    <row r="343" spans="2:8">
      <c r="H343" s="1"/>
    </row>
    <row r="345" spans="2:8">
      <c r="B345" s="2"/>
      <c r="H345" s="1"/>
    </row>
    <row r="346" spans="2:8">
      <c r="B346" s="2"/>
      <c r="H346" s="1"/>
    </row>
    <row r="347" spans="2:8">
      <c r="H347" s="1"/>
    </row>
    <row r="349" spans="2:8">
      <c r="B349" s="2"/>
      <c r="H349" s="1"/>
    </row>
    <row r="350" spans="2:8">
      <c r="B350" s="2"/>
      <c r="H350" s="3"/>
    </row>
    <row r="351" spans="2:8">
      <c r="B351" s="2"/>
      <c r="H351" s="3"/>
    </row>
    <row r="352" spans="2:8">
      <c r="B352" s="2"/>
      <c r="H352" s="1"/>
    </row>
    <row r="353" spans="2:8">
      <c r="B353" s="2"/>
      <c r="H353" s="1"/>
    </row>
    <row r="354" spans="2:8">
      <c r="B354" s="2"/>
      <c r="H354" s="3"/>
    </row>
    <row r="355" spans="2:8">
      <c r="H355" s="1"/>
    </row>
    <row r="357" spans="2:8">
      <c r="B357" s="2"/>
    </row>
    <row r="358" spans="2:8">
      <c r="B358" s="2"/>
    </row>
    <row r="359" spans="2:8">
      <c r="B359" s="2"/>
      <c r="H359" s="3"/>
    </row>
    <row r="360" spans="2:8">
      <c r="B360" s="2"/>
      <c r="H360" s="3"/>
    </row>
    <row r="361" spans="2:8">
      <c r="B361" s="2"/>
      <c r="H361" s="3"/>
    </row>
    <row r="362" spans="2:8">
      <c r="B362" s="2"/>
      <c r="H362" s="3"/>
    </row>
    <row r="363" spans="2:8">
      <c r="H363" s="1"/>
    </row>
    <row r="364" spans="2:8">
      <c r="B364" s="2"/>
      <c r="H364" s="3"/>
    </row>
    <row r="365" spans="2:8">
      <c r="B365" s="2"/>
      <c r="H365" s="3"/>
    </row>
    <row r="366" spans="2:8">
      <c r="B366" s="2"/>
      <c r="H366" s="3"/>
    </row>
    <row r="367" spans="2:8">
      <c r="B367" s="2"/>
      <c r="H367" s="3"/>
    </row>
    <row r="368" spans="2:8">
      <c r="B368" s="2"/>
      <c r="H368" s="3"/>
    </row>
    <row r="369" spans="2:8">
      <c r="H369" s="3"/>
    </row>
    <row r="370" spans="2:8">
      <c r="H370" s="3"/>
    </row>
    <row r="371" spans="2:8">
      <c r="H371" s="1"/>
    </row>
    <row r="376" spans="2:8">
      <c r="B376" s="2"/>
      <c r="G376" s="3"/>
      <c r="H376" s="3"/>
    </row>
    <row r="377" spans="2:8">
      <c r="B377" s="2"/>
      <c r="G377" s="3"/>
      <c r="H377" s="3"/>
    </row>
    <row r="378" spans="2:8">
      <c r="B378" s="2"/>
      <c r="G378" s="3"/>
      <c r="H378" s="3"/>
    </row>
    <row r="379" spans="2:8">
      <c r="B379" s="2"/>
      <c r="G379" s="3"/>
      <c r="H379" s="3"/>
    </row>
    <row r="380" spans="2:8">
      <c r="B380" s="2"/>
      <c r="G380" s="3"/>
      <c r="H380" s="3"/>
    </row>
    <row r="381" spans="2:8">
      <c r="G381" s="3"/>
      <c r="H381" s="3"/>
    </row>
    <row r="382" spans="2:8">
      <c r="G382" s="3"/>
      <c r="H382" s="3"/>
    </row>
    <row r="386" spans="2:8">
      <c r="B386" s="2"/>
      <c r="G386" s="3"/>
      <c r="H386" s="1"/>
    </row>
    <row r="387" spans="2:8">
      <c r="B387" s="2"/>
      <c r="G387" s="3"/>
      <c r="H387" s="1"/>
    </row>
    <row r="388" spans="2:8">
      <c r="B388" s="2"/>
      <c r="G388" s="3"/>
      <c r="H388" s="1"/>
    </row>
    <row r="389" spans="2:8">
      <c r="B389" s="2"/>
      <c r="G389" s="3"/>
      <c r="H389" s="1"/>
    </row>
    <row r="390" spans="2:8">
      <c r="B390" s="2"/>
      <c r="G390" s="3"/>
      <c r="H390" s="1"/>
    </row>
    <row r="391" spans="2:8">
      <c r="B391" s="2"/>
      <c r="G391" s="3"/>
      <c r="H391" s="3"/>
    </row>
    <row r="392" spans="2:8">
      <c r="B392" s="2"/>
      <c r="G392" s="3"/>
      <c r="H392" s="3"/>
    </row>
    <row r="393" spans="2:8">
      <c r="B393" s="2"/>
      <c r="G393" s="3"/>
      <c r="H393" s="3"/>
    </row>
    <row r="394" spans="2:8">
      <c r="B394" s="2"/>
      <c r="G394" s="3"/>
      <c r="H394" s="3"/>
    </row>
    <row r="395" spans="2:8">
      <c r="B395" s="2"/>
      <c r="G395" s="3"/>
      <c r="H395" s="3"/>
    </row>
    <row r="396" spans="2:8">
      <c r="B396" s="2"/>
      <c r="G396" s="3"/>
      <c r="H396" s="3"/>
    </row>
    <row r="397" spans="2:8">
      <c r="B397" s="2"/>
      <c r="G397" s="3"/>
      <c r="H397" s="3"/>
    </row>
    <row r="398" spans="2:8">
      <c r="B398" s="2"/>
      <c r="G398" s="3"/>
      <c r="H398" s="3"/>
    </row>
    <row r="399" spans="2:8">
      <c r="H399" s="3"/>
    </row>
    <row r="400" spans="2:8">
      <c r="H400" s="3"/>
    </row>
    <row r="405" spans="2:8">
      <c r="B405" s="2"/>
      <c r="F405" s="4"/>
      <c r="H405" s="3"/>
    </row>
    <row r="406" spans="2:8">
      <c r="B406" s="2"/>
      <c r="F406" s="4"/>
      <c r="H406" s="3"/>
    </row>
    <row r="407" spans="2:8">
      <c r="B407" s="2"/>
      <c r="F407" s="4"/>
      <c r="H407" s="3"/>
    </row>
    <row r="408" spans="2:8">
      <c r="B408" s="2"/>
      <c r="F408" s="4"/>
      <c r="H408" s="3"/>
    </row>
    <row r="409" spans="2:8">
      <c r="B409" s="2"/>
      <c r="F409" s="4"/>
      <c r="H409" s="3"/>
    </row>
    <row r="410" spans="2:8">
      <c r="B410" s="2"/>
      <c r="F410" s="3"/>
      <c r="H410" s="3"/>
    </row>
    <row r="411" spans="2:8">
      <c r="B411" s="2"/>
      <c r="F411" s="3"/>
      <c r="H411" s="3"/>
    </row>
    <row r="412" spans="2:8">
      <c r="B412" s="2"/>
      <c r="F412" s="4"/>
      <c r="H412" s="3"/>
    </row>
    <row r="413" spans="2:8">
      <c r="B413" s="2"/>
      <c r="F413" s="4"/>
      <c r="H413" s="3"/>
    </row>
    <row r="414" spans="2:8">
      <c r="B414" s="2"/>
      <c r="F414" s="4"/>
      <c r="H414" s="3"/>
    </row>
    <row r="415" spans="2:8">
      <c r="B415" s="2"/>
      <c r="F415" s="4"/>
      <c r="H415" s="3"/>
    </row>
    <row r="416" spans="2:8">
      <c r="H416" s="3"/>
    </row>
    <row r="417" spans="2:8">
      <c r="H417" s="3"/>
    </row>
    <row r="422" spans="2:8">
      <c r="B422" s="2"/>
      <c r="F422" s="3"/>
      <c r="H422" s="3"/>
    </row>
    <row r="423" spans="2:8">
      <c r="B423" s="2"/>
      <c r="F423" s="3"/>
      <c r="H423" s="3"/>
    </row>
    <row r="424" spans="2:8">
      <c r="B424" s="2"/>
      <c r="F424" s="3"/>
      <c r="H424" s="3"/>
    </row>
    <row r="425" spans="2:8">
      <c r="B425" s="2"/>
      <c r="H425" s="3"/>
    </row>
    <row r="426" spans="2:8">
      <c r="B426" s="2"/>
      <c r="H426" s="3"/>
    </row>
    <row r="427" spans="2:8">
      <c r="H427" s="3"/>
    </row>
    <row r="428" spans="2:8">
      <c r="H428" s="3"/>
    </row>
    <row r="429" spans="2:8">
      <c r="H429" s="3"/>
    </row>
    <row r="430" spans="2:8">
      <c r="H430" s="3"/>
    </row>
    <row r="431" spans="2:8">
      <c r="H431" s="3"/>
    </row>
    <row r="432" spans="2:8">
      <c r="H432" s="3"/>
    </row>
    <row r="433" spans="2:8">
      <c r="B433" s="2"/>
      <c r="H433" s="3"/>
    </row>
    <row r="434" spans="2:8">
      <c r="B434" s="2"/>
      <c r="H434" s="3"/>
    </row>
    <row r="435" spans="2:8">
      <c r="B435" s="2"/>
      <c r="F435" s="3"/>
      <c r="H435" s="3"/>
    </row>
    <row r="436" spans="2:8">
      <c r="B436" s="2"/>
      <c r="H436" s="3"/>
    </row>
    <row r="437" spans="2:8">
      <c r="B437" s="2"/>
      <c r="H437" s="3"/>
    </row>
    <row r="438" spans="2:8">
      <c r="F438" s="3"/>
      <c r="H438" s="3"/>
    </row>
    <row r="439" spans="2:8">
      <c r="F439" s="3"/>
      <c r="H439" s="3"/>
    </row>
    <row r="440" spans="2:8">
      <c r="F440" s="3"/>
      <c r="H440" s="3"/>
    </row>
    <row r="441" spans="2:8">
      <c r="F441" s="3"/>
      <c r="H441" s="3"/>
    </row>
    <row r="442" spans="2:8">
      <c r="B442" s="2"/>
      <c r="H442" s="3"/>
    </row>
    <row r="443" spans="2:8">
      <c r="F443" s="3"/>
      <c r="H443" s="3"/>
    </row>
    <row r="444" spans="2:8">
      <c r="F444" s="3"/>
      <c r="H444" s="3"/>
    </row>
    <row r="445" spans="2:8">
      <c r="F445" s="3"/>
      <c r="H445" s="3"/>
    </row>
    <row r="446" spans="2:8">
      <c r="F446" s="3"/>
      <c r="H446" s="3"/>
    </row>
    <row r="447" spans="2:8">
      <c r="B447" s="2"/>
      <c r="H447" s="3"/>
    </row>
    <row r="448" spans="2:8">
      <c r="H448" s="3"/>
    </row>
    <row r="449" spans="2:8">
      <c r="H449" s="3"/>
    </row>
    <row r="450" spans="2:8">
      <c r="H450" s="3"/>
    </row>
    <row r="454" spans="2:8">
      <c r="B454" s="2"/>
      <c r="H454" s="3"/>
    </row>
    <row r="455" spans="2:8">
      <c r="B455" s="2"/>
      <c r="H455" s="3"/>
    </row>
    <row r="456" spans="2:8">
      <c r="B456" s="2"/>
      <c r="H456" s="3"/>
    </row>
    <row r="458" spans="2:8">
      <c r="H458" s="3"/>
    </row>
    <row r="463" spans="2:8">
      <c r="B463" s="2"/>
      <c r="H463" s="3"/>
    </row>
    <row r="464" spans="2:8">
      <c r="H464" s="3"/>
    </row>
    <row r="465" spans="2:8">
      <c r="H465" s="3"/>
    </row>
    <row r="468" spans="2:8">
      <c r="H468" s="1"/>
    </row>
    <row r="469" spans="2:8">
      <c r="F469" s="5"/>
      <c r="H469" s="1"/>
    </row>
    <row r="470" spans="2:8">
      <c r="H470" s="1"/>
    </row>
    <row r="472" spans="2:8">
      <c r="B472" s="2"/>
      <c r="H472" s="3"/>
    </row>
    <row r="474" spans="2:8">
      <c r="H474" s="1"/>
    </row>
    <row r="475" spans="2:8">
      <c r="F475" s="5"/>
      <c r="H475" s="1"/>
    </row>
    <row r="476" spans="2:8">
      <c r="F476" s="5"/>
      <c r="H476" s="1"/>
    </row>
  </sheetData>
  <mergeCells count="5">
    <mergeCell ref="G55:G56"/>
    <mergeCell ref="H55:H56"/>
    <mergeCell ref="C66:D66"/>
    <mergeCell ref="C107:D107"/>
    <mergeCell ref="G5:H6"/>
  </mergeCells>
  <phoneticPr fontId="0" type="noConversion"/>
  <printOptions headings="1" gridLines="1"/>
  <pageMargins left="0.75" right="0.75" top="1" bottom="1" header="0.5" footer="0.5"/>
  <pageSetup scale="74" orientation="portrait" cellComments="atEnd" r:id="rId1"/>
  <headerFooter alignWithMargins="0"/>
  <rowBreaks count="4" manualBreakCount="4">
    <brk id="54" max="8" man="1"/>
    <brk id="112" max="8" man="1"/>
    <brk id="372" max="7" man="1"/>
    <brk id="429" max="7" man="1"/>
  </rowBreaks>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Redwood Academy of Ukiah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Logan</dc:creator>
  <cp:lastModifiedBy>Elna Gordon</cp:lastModifiedBy>
  <cp:lastPrinted>2015-05-26T21:53:54Z</cp:lastPrinted>
  <dcterms:created xsi:type="dcterms:W3CDTF">2002-04-16T21:07:34Z</dcterms:created>
  <dcterms:modified xsi:type="dcterms:W3CDTF">2015-06-29T15:24:08Z</dcterms:modified>
</cp:coreProperties>
</file>